
<file path=[Content_Types].xml><?xml version="1.0" encoding="utf-8"?>
<Types xmlns="http://schemas.openxmlformats.org/package/2006/content-types">
  <Default Extension="bin" ContentType="application/vnd.openxmlformats-officedocument.spreadsheetml.printerSettings"/>
  <Default Extension="gif" ContentType="image/gif"/>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08"/>
  <workbookPr defaultThemeVersion="124226"/>
  <mc:AlternateContent xmlns:mc="http://schemas.openxmlformats.org/markup-compatibility/2006">
    <mc:Choice Requires="x15">
      <x15ac:absPath xmlns:x15ac="http://schemas.microsoft.com/office/spreadsheetml/2010/11/ac" url="https://asiclink.sharepoint.com/teams/001052/Series3EXADreports/Series 3 -2023-2024 Annual statistical report/"/>
    </mc:Choice>
  </mc:AlternateContent>
  <xr:revisionPtr revIDLastSave="0" documentId="8_{E5925A0C-6CFA-4AC5-B4A2-E74476DF93C2}" xr6:coauthVersionLast="47" xr6:coauthVersionMax="47" xr10:uidLastSave="{00000000-0000-0000-0000-000000000000}"/>
  <bookViews>
    <workbookView xWindow="-120" yWindow="-120" windowWidth="29040" windowHeight="15720" tabRatio="769" xr2:uid="{00000000-000D-0000-FFFF-FFFF00000000}"/>
  </bookViews>
  <sheets>
    <sheet name="Contents" sheetId="4" r:id="rId1"/>
    <sheet name="Other (bus &amp; pers) services" sheetId="2" r:id="rId2"/>
    <sheet name="Construction" sheetId="5" r:id="rId3"/>
    <sheet name="Accommodation &amp; food services" sheetId="7" r:id="rId4"/>
    <sheet name="Retail trade" sheetId="6" r:id="rId5"/>
    <sheet name="Transport, postal &amp; warehousing" sheetId="8" r:id="rId6"/>
  </sheets>
  <externalReferences>
    <externalReference r:id="rId7"/>
  </externalReferences>
  <definedNames>
    <definedName name="_xlnm.Print_Area" localSheetId="3">'Accommodation &amp; food services'!$A$1:$J$274</definedName>
    <definedName name="_xlnm.Print_Area" localSheetId="2">Construction!$A$1:$J$276</definedName>
    <definedName name="_xlnm.Print_Area" localSheetId="0">Contents!$A$1:$B$36</definedName>
    <definedName name="_xlnm.Print_Area" localSheetId="4">'Retail trade'!$A$1:$J$273</definedName>
    <definedName name="_xlnm.Print_Area" localSheetId="5">'Transport, postal &amp; warehousing'!$A$1:$J$275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4" i="5" l="1"/>
  <c r="C244" i="5"/>
  <c r="D244" i="5"/>
  <c r="E244" i="5"/>
  <c r="F244" i="5"/>
  <c r="G244" i="5"/>
  <c r="H244" i="5"/>
  <c r="I244" i="5"/>
  <c r="K244" i="5"/>
  <c r="J244" i="5"/>
  <c r="K238" i="5"/>
  <c r="C319" i="8" l="1"/>
  <c r="C310" i="8"/>
  <c r="C300" i="8"/>
  <c r="I291" i="8"/>
  <c r="K237" i="8"/>
  <c r="K226" i="8"/>
  <c r="K211" i="8"/>
  <c r="K129" i="8"/>
  <c r="K90" i="8"/>
  <c r="K78" i="8"/>
  <c r="K55" i="8"/>
  <c r="K44" i="8"/>
  <c r="K34" i="8"/>
  <c r="K24" i="8"/>
  <c r="C318" i="7"/>
  <c r="C317" i="6"/>
  <c r="C308" i="6"/>
  <c r="N279" i="6"/>
  <c r="K268" i="6"/>
  <c r="K211" i="6"/>
  <c r="K129" i="6"/>
  <c r="K78" i="6"/>
  <c r="K55" i="6"/>
  <c r="K34" i="6"/>
  <c r="K24" i="6"/>
  <c r="B29" i="6"/>
  <c r="C319" i="7"/>
  <c r="C309" i="7"/>
  <c r="B305" i="7"/>
  <c r="C322" i="7" s="1"/>
  <c r="M280" i="7"/>
  <c r="J269" i="7"/>
  <c r="B48" i="7"/>
  <c r="J24" i="7"/>
  <c r="J78" i="5"/>
  <c r="B29" i="5"/>
  <c r="C319" i="2"/>
  <c r="C327" i="2"/>
  <c r="B306" i="2"/>
  <c r="C310" i="2" s="1"/>
  <c r="B296" i="2"/>
  <c r="M282" i="2"/>
  <c r="M283" i="2"/>
  <c r="M284" i="2"/>
  <c r="M285" i="2"/>
  <c r="M281" i="2"/>
  <c r="M286" i="2" s="1"/>
  <c r="H291" i="2"/>
  <c r="J269" i="2"/>
  <c r="B286" i="2"/>
  <c r="B153" i="2"/>
  <c r="B140" i="2"/>
  <c r="B123" i="2"/>
  <c r="B114" i="2"/>
  <c r="B83" i="2"/>
  <c r="B69" i="2"/>
  <c r="C312" i="7" l="1"/>
  <c r="C326" i="7"/>
  <c r="C325" i="7"/>
  <c r="C324" i="7"/>
  <c r="C299" i="7"/>
  <c r="C301" i="2"/>
  <c r="N281" i="2"/>
  <c r="B29" i="2" l="1"/>
  <c r="J66" i="6"/>
  <c r="J67" i="6"/>
  <c r="J68" i="6"/>
  <c r="A3" i="8"/>
  <c r="B306" i="8"/>
  <c r="C327" i="8" s="1"/>
  <c r="G296" i="8"/>
  <c r="F296" i="8"/>
  <c r="E296" i="8"/>
  <c r="D296" i="8"/>
  <c r="C296" i="8"/>
  <c r="B296" i="8"/>
  <c r="H295" i="8"/>
  <c r="H294" i="8"/>
  <c r="H293" i="8"/>
  <c r="H292" i="8"/>
  <c r="H291" i="8"/>
  <c r="L286" i="8"/>
  <c r="K286" i="8"/>
  <c r="J286" i="8"/>
  <c r="I286" i="8"/>
  <c r="H286" i="8"/>
  <c r="G286" i="8"/>
  <c r="F286" i="8"/>
  <c r="E286" i="8"/>
  <c r="D286" i="8"/>
  <c r="C286" i="8"/>
  <c r="B286" i="8"/>
  <c r="M285" i="8"/>
  <c r="M284" i="8"/>
  <c r="M283" i="8"/>
  <c r="M282" i="8"/>
  <c r="M281" i="8"/>
  <c r="A276" i="8"/>
  <c r="I275" i="8"/>
  <c r="H275" i="8"/>
  <c r="G275" i="8"/>
  <c r="F275" i="8"/>
  <c r="E275" i="8"/>
  <c r="D275" i="8"/>
  <c r="C275" i="8"/>
  <c r="B275" i="8"/>
  <c r="J274" i="8"/>
  <c r="J273" i="8"/>
  <c r="J272" i="8"/>
  <c r="J271" i="8"/>
  <c r="J270" i="8"/>
  <c r="A264" i="8"/>
  <c r="I263" i="8"/>
  <c r="H263" i="8"/>
  <c r="G263" i="8"/>
  <c r="F263" i="8"/>
  <c r="E263" i="8"/>
  <c r="D263" i="8"/>
  <c r="C263" i="8"/>
  <c r="B263" i="8"/>
  <c r="J262" i="8"/>
  <c r="J261" i="8"/>
  <c r="J260" i="8"/>
  <c r="J259" i="8"/>
  <c r="J258" i="8"/>
  <c r="J257" i="8"/>
  <c r="J255" i="8"/>
  <c r="I253" i="8"/>
  <c r="H253" i="8"/>
  <c r="G253" i="8"/>
  <c r="F253" i="8"/>
  <c r="E253" i="8"/>
  <c r="D253" i="8"/>
  <c r="C253" i="8"/>
  <c r="B253" i="8"/>
  <c r="J252" i="8"/>
  <c r="J251" i="8"/>
  <c r="J250" i="8"/>
  <c r="J249" i="8"/>
  <c r="J248" i="8"/>
  <c r="J247" i="8"/>
  <c r="J246" i="8"/>
  <c r="J245" i="8"/>
  <c r="I243" i="8"/>
  <c r="H243" i="8"/>
  <c r="G243" i="8"/>
  <c r="F243" i="8"/>
  <c r="E243" i="8"/>
  <c r="D243" i="8"/>
  <c r="C243" i="8"/>
  <c r="B243" i="8"/>
  <c r="J242" i="8"/>
  <c r="J241" i="8"/>
  <c r="J240" i="8"/>
  <c r="J239" i="8"/>
  <c r="J238" i="8"/>
  <c r="J237" i="8"/>
  <c r="A232" i="8"/>
  <c r="I231" i="8"/>
  <c r="H231" i="8"/>
  <c r="G231" i="8"/>
  <c r="F231" i="8"/>
  <c r="E231" i="8"/>
  <c r="D231" i="8"/>
  <c r="C231" i="8"/>
  <c r="B231" i="8"/>
  <c r="J230" i="8"/>
  <c r="J229" i="8"/>
  <c r="J228" i="8"/>
  <c r="J227" i="8"/>
  <c r="J226" i="8"/>
  <c r="J225" i="8"/>
  <c r="J224" i="8"/>
  <c r="A220" i="8"/>
  <c r="I219" i="8"/>
  <c r="H219" i="8"/>
  <c r="G219" i="8"/>
  <c r="F219" i="8"/>
  <c r="E219" i="8"/>
  <c r="D219" i="8"/>
  <c r="C219" i="8"/>
  <c r="B219" i="8"/>
  <c r="J218" i="8"/>
  <c r="J217" i="8"/>
  <c r="J216" i="8"/>
  <c r="J215" i="8"/>
  <c r="J214" i="8"/>
  <c r="J213" i="8"/>
  <c r="J212" i="8"/>
  <c r="J211" i="8"/>
  <c r="A206" i="8"/>
  <c r="I205" i="8"/>
  <c r="H205" i="8"/>
  <c r="G205" i="8"/>
  <c r="F205" i="8"/>
  <c r="E205" i="8"/>
  <c r="D205" i="8"/>
  <c r="C205" i="8"/>
  <c r="B205" i="8"/>
  <c r="J204" i="8"/>
  <c r="J203" i="8"/>
  <c r="J202" i="8"/>
  <c r="J201" i="8"/>
  <c r="J200" i="8"/>
  <c r="J199" i="8"/>
  <c r="J198" i="8"/>
  <c r="J197" i="8"/>
  <c r="J196" i="8"/>
  <c r="J195" i="8"/>
  <c r="J194" i="8"/>
  <c r="I192" i="8"/>
  <c r="H192" i="8"/>
  <c r="G192" i="8"/>
  <c r="F192" i="8"/>
  <c r="E192" i="8"/>
  <c r="D192" i="8"/>
  <c r="C192" i="8"/>
  <c r="B192" i="8"/>
  <c r="J191" i="8"/>
  <c r="J190" i="8"/>
  <c r="J189" i="8"/>
  <c r="J188" i="8"/>
  <c r="J187" i="8"/>
  <c r="J186" i="8"/>
  <c r="J185" i="8"/>
  <c r="J184" i="8"/>
  <c r="J183" i="8"/>
  <c r="J182" i="8"/>
  <c r="J181" i="8"/>
  <c r="I179" i="8"/>
  <c r="H179" i="8"/>
  <c r="G179" i="8"/>
  <c r="F179" i="8"/>
  <c r="E179" i="8"/>
  <c r="D179" i="8"/>
  <c r="C179" i="8"/>
  <c r="B179" i="8"/>
  <c r="J178" i="8"/>
  <c r="J177" i="8"/>
  <c r="J176" i="8"/>
  <c r="J175" i="8"/>
  <c r="J174" i="8"/>
  <c r="J173" i="8"/>
  <c r="J172" i="8"/>
  <c r="J171" i="8"/>
  <c r="J170" i="8"/>
  <c r="J169" i="8"/>
  <c r="J168" i="8"/>
  <c r="I166" i="8"/>
  <c r="H166" i="8"/>
  <c r="G166" i="8"/>
  <c r="F166" i="8"/>
  <c r="E166" i="8"/>
  <c r="D166" i="8"/>
  <c r="C166" i="8"/>
  <c r="B166" i="8"/>
  <c r="J165" i="8"/>
  <c r="J164" i="8"/>
  <c r="J163" i="8"/>
  <c r="J162" i="8"/>
  <c r="J161" i="8"/>
  <c r="J160" i="8"/>
  <c r="J159" i="8"/>
  <c r="J158" i="8"/>
  <c r="J157" i="8"/>
  <c r="J156" i="8"/>
  <c r="J155" i="8"/>
  <c r="I153" i="8"/>
  <c r="H153" i="8"/>
  <c r="G153" i="8"/>
  <c r="F153" i="8"/>
  <c r="E153" i="8"/>
  <c r="D153" i="8"/>
  <c r="C153" i="8"/>
  <c r="B153" i="8"/>
  <c r="J152" i="8"/>
  <c r="J151" i="8"/>
  <c r="J150" i="8"/>
  <c r="J149" i="8"/>
  <c r="J148" i="8"/>
  <c r="J147" i="8"/>
  <c r="J146" i="8"/>
  <c r="J145" i="8"/>
  <c r="J144" i="8"/>
  <c r="J143" i="8"/>
  <c r="J142" i="8"/>
  <c r="I140" i="8"/>
  <c r="H140" i="8"/>
  <c r="G140" i="8"/>
  <c r="F140" i="8"/>
  <c r="E140" i="8"/>
  <c r="D140" i="8"/>
  <c r="C140" i="8"/>
  <c r="B140" i="8"/>
  <c r="J139" i="8"/>
  <c r="J138" i="8"/>
  <c r="J137" i="8"/>
  <c r="J136" i="8"/>
  <c r="J135" i="8"/>
  <c r="J134" i="8"/>
  <c r="J129" i="8"/>
  <c r="A124" i="8"/>
  <c r="I123" i="8"/>
  <c r="H123" i="8"/>
  <c r="G123" i="8"/>
  <c r="F123" i="8"/>
  <c r="E123" i="8"/>
  <c r="D123" i="8"/>
  <c r="C123" i="8"/>
  <c r="B123" i="8"/>
  <c r="J122" i="8"/>
  <c r="J121" i="8"/>
  <c r="J120" i="8"/>
  <c r="J119" i="8"/>
  <c r="J118" i="8"/>
  <c r="J117" i="8"/>
  <c r="J116" i="8"/>
  <c r="I114" i="8"/>
  <c r="H114" i="8"/>
  <c r="G114" i="8"/>
  <c r="F114" i="8"/>
  <c r="E114" i="8"/>
  <c r="D114" i="8"/>
  <c r="C114" i="8"/>
  <c r="B114" i="8"/>
  <c r="J113" i="8"/>
  <c r="J112" i="8"/>
  <c r="J111" i="8"/>
  <c r="J110" i="8"/>
  <c r="J109" i="8"/>
  <c r="J108" i="8"/>
  <c r="J107" i="8"/>
  <c r="J106" i="8"/>
  <c r="J105" i="8"/>
  <c r="J104" i="8"/>
  <c r="J103" i="8"/>
  <c r="I101" i="8"/>
  <c r="H101" i="8"/>
  <c r="G101" i="8"/>
  <c r="F101" i="8"/>
  <c r="E101" i="8"/>
  <c r="D101" i="8"/>
  <c r="C101" i="8"/>
  <c r="B101" i="8"/>
  <c r="J100" i="8"/>
  <c r="J99" i="8"/>
  <c r="J98" i="8"/>
  <c r="J97" i="8"/>
  <c r="J96" i="8"/>
  <c r="J95" i="8"/>
  <c r="J94" i="8"/>
  <c r="J93" i="8"/>
  <c r="J92" i="8"/>
  <c r="J91" i="8"/>
  <c r="J90" i="8"/>
  <c r="A84" i="8"/>
  <c r="I83" i="8"/>
  <c r="H83" i="8"/>
  <c r="G83" i="8"/>
  <c r="F83" i="8"/>
  <c r="E83" i="8"/>
  <c r="D83" i="8"/>
  <c r="C83" i="8"/>
  <c r="B83" i="8"/>
  <c r="J82" i="8"/>
  <c r="J81" i="8"/>
  <c r="J80" i="8"/>
  <c r="J79" i="8"/>
  <c r="J78" i="8"/>
  <c r="A70" i="8"/>
  <c r="I69" i="8"/>
  <c r="H69" i="8"/>
  <c r="G69" i="8"/>
  <c r="F69" i="8"/>
  <c r="E69" i="8"/>
  <c r="D69" i="8"/>
  <c r="C69" i="8"/>
  <c r="B69" i="8"/>
  <c r="J68" i="8"/>
  <c r="J67" i="8"/>
  <c r="J66" i="8"/>
  <c r="J65" i="8"/>
  <c r="J64" i="8"/>
  <c r="J63" i="8"/>
  <c r="J62" i="8"/>
  <c r="J61" i="8"/>
  <c r="J60" i="8"/>
  <c r="J59" i="8"/>
  <c r="J58" i="8"/>
  <c r="J57" i="8"/>
  <c r="J56" i="8"/>
  <c r="J55" i="8"/>
  <c r="A49" i="8"/>
  <c r="I48" i="8"/>
  <c r="H48" i="8"/>
  <c r="G48" i="8"/>
  <c r="F48" i="8"/>
  <c r="E48" i="8"/>
  <c r="D48" i="8"/>
  <c r="C48" i="8"/>
  <c r="B48" i="8"/>
  <c r="J47" i="8"/>
  <c r="J46" i="8"/>
  <c r="J45" i="8"/>
  <c r="J44" i="8"/>
  <c r="J43" i="8"/>
  <c r="J42" i="8"/>
  <c r="J41" i="8"/>
  <c r="J40" i="8"/>
  <c r="J39" i="8"/>
  <c r="J38" i="8"/>
  <c r="J37" i="8"/>
  <c r="J36" i="8"/>
  <c r="J35" i="8"/>
  <c r="J34" i="8"/>
  <c r="A30" i="8"/>
  <c r="I29" i="8"/>
  <c r="H29" i="8"/>
  <c r="G29" i="8"/>
  <c r="F29" i="8"/>
  <c r="E29" i="8"/>
  <c r="D29" i="8"/>
  <c r="C29" i="8"/>
  <c r="B29" i="8"/>
  <c r="J28" i="8"/>
  <c r="J27" i="8"/>
  <c r="J26" i="8"/>
  <c r="J25" i="8"/>
  <c r="J24" i="8"/>
  <c r="A2" i="8"/>
  <c r="A3" i="6"/>
  <c r="B304" i="6"/>
  <c r="C325" i="6" s="1"/>
  <c r="G294" i="6"/>
  <c r="F294" i="6"/>
  <c r="E294" i="6"/>
  <c r="D294" i="6"/>
  <c r="C294" i="6"/>
  <c r="B294" i="6"/>
  <c r="H293" i="6"/>
  <c r="H292" i="6"/>
  <c r="H291" i="6"/>
  <c r="H290" i="6"/>
  <c r="H289" i="6"/>
  <c r="L284" i="6"/>
  <c r="K284" i="6"/>
  <c r="J284" i="6"/>
  <c r="I284" i="6"/>
  <c r="H284" i="6"/>
  <c r="G284" i="6"/>
  <c r="F284" i="6"/>
  <c r="E284" i="6"/>
  <c r="D284" i="6"/>
  <c r="C284" i="6"/>
  <c r="B284" i="6"/>
  <c r="M283" i="6"/>
  <c r="M282" i="6"/>
  <c r="M281" i="6"/>
  <c r="M280" i="6"/>
  <c r="M279" i="6"/>
  <c r="I273" i="6"/>
  <c r="H273" i="6"/>
  <c r="G273" i="6"/>
  <c r="F273" i="6"/>
  <c r="E273" i="6"/>
  <c r="D273" i="6"/>
  <c r="C273" i="6"/>
  <c r="B273" i="6"/>
  <c r="J272" i="6"/>
  <c r="J271" i="6"/>
  <c r="J270" i="6"/>
  <c r="J269" i="6"/>
  <c r="J268" i="6"/>
  <c r="I263" i="6"/>
  <c r="H263" i="6"/>
  <c r="G263" i="6"/>
  <c r="F263" i="6"/>
  <c r="E263" i="6"/>
  <c r="D263" i="6"/>
  <c r="C263" i="6"/>
  <c r="B263" i="6"/>
  <c r="J262" i="6"/>
  <c r="J261" i="6"/>
  <c r="J260" i="6"/>
  <c r="J259" i="6"/>
  <c r="J258" i="6"/>
  <c r="J257" i="6"/>
  <c r="J255" i="6"/>
  <c r="I253" i="6"/>
  <c r="H253" i="6"/>
  <c r="G253" i="6"/>
  <c r="F253" i="6"/>
  <c r="E253" i="6"/>
  <c r="D253" i="6"/>
  <c r="C253" i="6"/>
  <c r="B253" i="6"/>
  <c r="J252" i="6"/>
  <c r="J251" i="6"/>
  <c r="J250" i="6"/>
  <c r="J249" i="6"/>
  <c r="J248" i="6"/>
  <c r="J247" i="6"/>
  <c r="J246" i="6"/>
  <c r="J245" i="6"/>
  <c r="I243" i="6"/>
  <c r="H243" i="6"/>
  <c r="G243" i="6"/>
  <c r="F243" i="6"/>
  <c r="E243" i="6"/>
  <c r="D243" i="6"/>
  <c r="C243" i="6"/>
  <c r="B243" i="6"/>
  <c r="J242" i="6"/>
  <c r="J241" i="6"/>
  <c r="J240" i="6"/>
  <c r="J239" i="6"/>
  <c r="J238" i="6"/>
  <c r="J237" i="6"/>
  <c r="I231" i="6"/>
  <c r="H231" i="6"/>
  <c r="G231" i="6"/>
  <c r="F231" i="6"/>
  <c r="E231" i="6"/>
  <c r="D231" i="6"/>
  <c r="C231" i="6"/>
  <c r="B231" i="6"/>
  <c r="J230" i="6"/>
  <c r="J229" i="6"/>
  <c r="J228" i="6"/>
  <c r="J227" i="6"/>
  <c r="J226" i="6"/>
  <c r="J225" i="6"/>
  <c r="J224" i="6"/>
  <c r="I219" i="6"/>
  <c r="H219" i="6"/>
  <c r="G219" i="6"/>
  <c r="F219" i="6"/>
  <c r="E219" i="6"/>
  <c r="D219" i="6"/>
  <c r="C219" i="6"/>
  <c r="B219" i="6"/>
  <c r="J218" i="6"/>
  <c r="J217" i="6"/>
  <c r="J216" i="6"/>
  <c r="J215" i="6"/>
  <c r="J214" i="6"/>
  <c r="J213" i="6"/>
  <c r="J212" i="6"/>
  <c r="J211" i="6"/>
  <c r="I205" i="6"/>
  <c r="H205" i="6"/>
  <c r="G205" i="6"/>
  <c r="F205" i="6"/>
  <c r="E205" i="6"/>
  <c r="D205" i="6"/>
  <c r="C205" i="6"/>
  <c r="B205" i="6"/>
  <c r="J204" i="6"/>
  <c r="J203" i="6"/>
  <c r="J202" i="6"/>
  <c r="J201" i="6"/>
  <c r="J200" i="6"/>
  <c r="J199" i="6"/>
  <c r="J198" i="6"/>
  <c r="J197" i="6"/>
  <c r="J196" i="6"/>
  <c r="J195" i="6"/>
  <c r="J194" i="6"/>
  <c r="I192" i="6"/>
  <c r="H192" i="6"/>
  <c r="G192" i="6"/>
  <c r="F192" i="6"/>
  <c r="E192" i="6"/>
  <c r="D192" i="6"/>
  <c r="C192" i="6"/>
  <c r="B192" i="6"/>
  <c r="J191" i="6"/>
  <c r="J190" i="6"/>
  <c r="J189" i="6"/>
  <c r="J188" i="6"/>
  <c r="J187" i="6"/>
  <c r="J186" i="6"/>
  <c r="J185" i="6"/>
  <c r="J184" i="6"/>
  <c r="J183" i="6"/>
  <c r="J182" i="6"/>
  <c r="J181" i="6"/>
  <c r="I179" i="6"/>
  <c r="H179" i="6"/>
  <c r="G179" i="6"/>
  <c r="F179" i="6"/>
  <c r="E179" i="6"/>
  <c r="D179" i="6"/>
  <c r="C179" i="6"/>
  <c r="B179" i="6"/>
  <c r="J178" i="6"/>
  <c r="J177" i="6"/>
  <c r="J176" i="6"/>
  <c r="J175" i="6"/>
  <c r="J174" i="6"/>
  <c r="J173" i="6"/>
  <c r="J172" i="6"/>
  <c r="J171" i="6"/>
  <c r="J170" i="6"/>
  <c r="J169" i="6"/>
  <c r="J168" i="6"/>
  <c r="I166" i="6"/>
  <c r="H166" i="6"/>
  <c r="G166" i="6"/>
  <c r="F166" i="6"/>
  <c r="E166" i="6"/>
  <c r="D166" i="6"/>
  <c r="C166" i="6"/>
  <c r="B166" i="6"/>
  <c r="J165" i="6"/>
  <c r="J164" i="6"/>
  <c r="J163" i="6"/>
  <c r="J162" i="6"/>
  <c r="J161" i="6"/>
  <c r="J160" i="6"/>
  <c r="J159" i="6"/>
  <c r="J158" i="6"/>
  <c r="J157" i="6"/>
  <c r="J156" i="6"/>
  <c r="J155" i="6"/>
  <c r="I153" i="6"/>
  <c r="H153" i="6"/>
  <c r="G153" i="6"/>
  <c r="F153" i="6"/>
  <c r="E153" i="6"/>
  <c r="D153" i="6"/>
  <c r="C153" i="6"/>
  <c r="B153" i="6"/>
  <c r="J152" i="6"/>
  <c r="J151" i="6"/>
  <c r="J150" i="6"/>
  <c r="J149" i="6"/>
  <c r="J148" i="6"/>
  <c r="J147" i="6"/>
  <c r="J146" i="6"/>
  <c r="J145" i="6"/>
  <c r="J144" i="6"/>
  <c r="J143" i="6"/>
  <c r="J142" i="6"/>
  <c r="I140" i="6"/>
  <c r="H140" i="6"/>
  <c r="G140" i="6"/>
  <c r="F140" i="6"/>
  <c r="E140" i="6"/>
  <c r="D140" i="6"/>
  <c r="C140" i="6"/>
  <c r="B140" i="6"/>
  <c r="J139" i="6"/>
  <c r="J138" i="6"/>
  <c r="J137" i="6"/>
  <c r="J136" i="6"/>
  <c r="J135" i="6"/>
  <c r="J134" i="6"/>
  <c r="J133" i="6"/>
  <c r="J132" i="6"/>
  <c r="J131" i="6"/>
  <c r="J130" i="6"/>
  <c r="J129" i="6"/>
  <c r="I123" i="6"/>
  <c r="H123" i="6"/>
  <c r="G123" i="6"/>
  <c r="F123" i="6"/>
  <c r="E123" i="6"/>
  <c r="D123" i="6"/>
  <c r="C123" i="6"/>
  <c r="B123" i="6"/>
  <c r="J122" i="6"/>
  <c r="J121" i="6"/>
  <c r="J120" i="6"/>
  <c r="J119" i="6"/>
  <c r="J118" i="6"/>
  <c r="J117" i="6"/>
  <c r="J116" i="6"/>
  <c r="I114" i="6"/>
  <c r="H114" i="6"/>
  <c r="G114" i="6"/>
  <c r="F114" i="6"/>
  <c r="E114" i="6"/>
  <c r="D114" i="6"/>
  <c r="C114" i="6"/>
  <c r="B114" i="6"/>
  <c r="J113" i="6"/>
  <c r="J112" i="6"/>
  <c r="J111" i="6"/>
  <c r="J110" i="6"/>
  <c r="J109" i="6"/>
  <c r="J108" i="6"/>
  <c r="J107" i="6"/>
  <c r="J106" i="6"/>
  <c r="J105" i="6"/>
  <c r="J104" i="6"/>
  <c r="J103" i="6"/>
  <c r="I101" i="6"/>
  <c r="H101" i="6"/>
  <c r="G101" i="6"/>
  <c r="F101" i="6"/>
  <c r="E101" i="6"/>
  <c r="D101" i="6"/>
  <c r="C101" i="6"/>
  <c r="B101" i="6"/>
  <c r="J100" i="6"/>
  <c r="J99" i="6"/>
  <c r="J98" i="6"/>
  <c r="J97" i="6"/>
  <c r="J96" i="6"/>
  <c r="J95" i="6"/>
  <c r="J94" i="6"/>
  <c r="J93" i="6"/>
  <c r="J92" i="6"/>
  <c r="J91" i="6"/>
  <c r="J90" i="6"/>
  <c r="I83" i="6"/>
  <c r="H83" i="6"/>
  <c r="G83" i="6"/>
  <c r="F83" i="6"/>
  <c r="E83" i="6"/>
  <c r="D83" i="6"/>
  <c r="C83" i="6"/>
  <c r="B83" i="6"/>
  <c r="J82" i="6"/>
  <c r="J81" i="6"/>
  <c r="J80" i="6"/>
  <c r="J79" i="6"/>
  <c r="J78" i="6"/>
  <c r="I69" i="6"/>
  <c r="H69" i="6"/>
  <c r="G69" i="6"/>
  <c r="F69" i="6"/>
  <c r="E69" i="6"/>
  <c r="D69" i="6"/>
  <c r="C69" i="6"/>
  <c r="B69" i="6"/>
  <c r="J65" i="6"/>
  <c r="J64" i="6"/>
  <c r="J63" i="6"/>
  <c r="J62" i="6"/>
  <c r="J61" i="6"/>
  <c r="J60" i="6"/>
  <c r="J59" i="6"/>
  <c r="J58" i="6"/>
  <c r="J57" i="6"/>
  <c r="J56" i="6"/>
  <c r="J55" i="6"/>
  <c r="I48" i="6"/>
  <c r="H48" i="6"/>
  <c r="G48" i="6"/>
  <c r="F48" i="6"/>
  <c r="E48" i="6"/>
  <c r="D48" i="6"/>
  <c r="C48" i="6"/>
  <c r="B48" i="6"/>
  <c r="J47" i="6"/>
  <c r="J46" i="6"/>
  <c r="J45" i="6"/>
  <c r="J44" i="6"/>
  <c r="J43" i="6"/>
  <c r="J42" i="6"/>
  <c r="J41" i="6"/>
  <c r="J40" i="6"/>
  <c r="J39" i="6"/>
  <c r="J38" i="6"/>
  <c r="J37" i="6"/>
  <c r="J36" i="6"/>
  <c r="J35" i="6"/>
  <c r="J34" i="6"/>
  <c r="A30" i="6"/>
  <c r="A49" i="6" s="1"/>
  <c r="A70" i="6" s="1"/>
  <c r="A84" i="6" s="1"/>
  <c r="A124" i="6" s="1"/>
  <c r="A206" i="6" s="1"/>
  <c r="A220" i="6" s="1"/>
  <c r="A232" i="6" s="1"/>
  <c r="A274" i="6" s="1"/>
  <c r="I29" i="6"/>
  <c r="H29" i="6"/>
  <c r="G29" i="6"/>
  <c r="F29" i="6"/>
  <c r="E29" i="6"/>
  <c r="D29" i="6"/>
  <c r="C29" i="6"/>
  <c r="J28" i="6"/>
  <c r="J27" i="6"/>
  <c r="J26" i="6"/>
  <c r="J25" i="6"/>
  <c r="J24" i="6"/>
  <c r="A2" i="6"/>
  <c r="A3" i="7"/>
  <c r="G295" i="7"/>
  <c r="F295" i="7"/>
  <c r="E295" i="7"/>
  <c r="D295" i="7"/>
  <c r="C295" i="7"/>
  <c r="B295" i="7"/>
  <c r="H294" i="7"/>
  <c r="H293" i="7"/>
  <c r="H292" i="7"/>
  <c r="H291" i="7"/>
  <c r="H290" i="7"/>
  <c r="L285" i="7"/>
  <c r="K285" i="7"/>
  <c r="J285" i="7"/>
  <c r="I285" i="7"/>
  <c r="H285" i="7"/>
  <c r="G285" i="7"/>
  <c r="F285" i="7"/>
  <c r="E285" i="7"/>
  <c r="D285" i="7"/>
  <c r="C285" i="7"/>
  <c r="B285" i="7"/>
  <c r="M284" i="7"/>
  <c r="M283" i="7"/>
  <c r="M282" i="7"/>
  <c r="M281" i="7"/>
  <c r="I274" i="7"/>
  <c r="H274" i="7"/>
  <c r="G274" i="7"/>
  <c r="F274" i="7"/>
  <c r="E274" i="7"/>
  <c r="D274" i="7"/>
  <c r="C274" i="7"/>
  <c r="B274" i="7"/>
  <c r="J273" i="7"/>
  <c r="J272" i="7"/>
  <c r="J271" i="7"/>
  <c r="J270" i="7"/>
  <c r="I263" i="7"/>
  <c r="H263" i="7"/>
  <c r="G263" i="7"/>
  <c r="F263" i="7"/>
  <c r="E263" i="7"/>
  <c r="D263" i="7"/>
  <c r="C263" i="7"/>
  <c r="B263" i="7"/>
  <c r="J262" i="7"/>
  <c r="J261" i="7"/>
  <c r="J260" i="7"/>
  <c r="J259" i="7"/>
  <c r="J258" i="7"/>
  <c r="J257" i="7"/>
  <c r="J255" i="7"/>
  <c r="I253" i="7"/>
  <c r="H253" i="7"/>
  <c r="G253" i="7"/>
  <c r="F253" i="7"/>
  <c r="E253" i="7"/>
  <c r="D253" i="7"/>
  <c r="C253" i="7"/>
  <c r="B253" i="7"/>
  <c r="J252" i="7"/>
  <c r="J251" i="7"/>
  <c r="J250" i="7"/>
  <c r="J249" i="7"/>
  <c r="J248" i="7"/>
  <c r="J247" i="7"/>
  <c r="J246" i="7"/>
  <c r="J245" i="7"/>
  <c r="I243" i="7"/>
  <c r="H243" i="7"/>
  <c r="G243" i="7"/>
  <c r="F243" i="7"/>
  <c r="E243" i="7"/>
  <c r="D243" i="7"/>
  <c r="C243" i="7"/>
  <c r="B243" i="7"/>
  <c r="J242" i="7"/>
  <c r="J241" i="7"/>
  <c r="J240" i="7"/>
  <c r="J239" i="7"/>
  <c r="J238" i="7"/>
  <c r="J237" i="7"/>
  <c r="I231" i="7"/>
  <c r="H231" i="7"/>
  <c r="G231" i="7"/>
  <c r="F231" i="7"/>
  <c r="E231" i="7"/>
  <c r="D231" i="7"/>
  <c r="C231" i="7"/>
  <c r="B231" i="7"/>
  <c r="J230" i="7"/>
  <c r="J229" i="7"/>
  <c r="J228" i="7"/>
  <c r="J227" i="7"/>
  <c r="J226" i="7"/>
  <c r="J225" i="7"/>
  <c r="J224" i="7"/>
  <c r="I219" i="7"/>
  <c r="H219" i="7"/>
  <c r="G219" i="7"/>
  <c r="F219" i="7"/>
  <c r="E219" i="7"/>
  <c r="D219" i="7"/>
  <c r="C219" i="7"/>
  <c r="B219" i="7"/>
  <c r="J218" i="7"/>
  <c r="J217" i="7"/>
  <c r="J216" i="7"/>
  <c r="J215" i="7"/>
  <c r="J214" i="7"/>
  <c r="J213" i="7"/>
  <c r="J212" i="7"/>
  <c r="J211" i="7"/>
  <c r="I205" i="7"/>
  <c r="H205" i="7"/>
  <c r="G205" i="7"/>
  <c r="F205" i="7"/>
  <c r="E205" i="7"/>
  <c r="D205" i="7"/>
  <c r="C205" i="7"/>
  <c r="B205" i="7"/>
  <c r="J204" i="7"/>
  <c r="J203" i="7"/>
  <c r="J202" i="7"/>
  <c r="J201" i="7"/>
  <c r="J200" i="7"/>
  <c r="J199" i="7"/>
  <c r="J198" i="7"/>
  <c r="J197" i="7"/>
  <c r="J196" i="7"/>
  <c r="J195" i="7"/>
  <c r="J194" i="7"/>
  <c r="I192" i="7"/>
  <c r="H192" i="7"/>
  <c r="G192" i="7"/>
  <c r="F192" i="7"/>
  <c r="E192" i="7"/>
  <c r="D192" i="7"/>
  <c r="C192" i="7"/>
  <c r="B192" i="7"/>
  <c r="J191" i="7"/>
  <c r="J190" i="7"/>
  <c r="J189" i="7"/>
  <c r="J188" i="7"/>
  <c r="J187" i="7"/>
  <c r="J186" i="7"/>
  <c r="J185" i="7"/>
  <c r="J184" i="7"/>
  <c r="J183" i="7"/>
  <c r="J182" i="7"/>
  <c r="J181" i="7"/>
  <c r="I179" i="7"/>
  <c r="H179" i="7"/>
  <c r="G179" i="7"/>
  <c r="F179" i="7"/>
  <c r="E179" i="7"/>
  <c r="D179" i="7"/>
  <c r="C179" i="7"/>
  <c r="B179" i="7"/>
  <c r="J178" i="7"/>
  <c r="J177" i="7"/>
  <c r="J176" i="7"/>
  <c r="J175" i="7"/>
  <c r="J174" i="7"/>
  <c r="J173" i="7"/>
  <c r="J172" i="7"/>
  <c r="J171" i="7"/>
  <c r="J170" i="7"/>
  <c r="J169" i="7"/>
  <c r="J168" i="7"/>
  <c r="I166" i="7"/>
  <c r="H166" i="7"/>
  <c r="G166" i="7"/>
  <c r="F166" i="7"/>
  <c r="E166" i="7"/>
  <c r="D166" i="7"/>
  <c r="C166" i="7"/>
  <c r="B166" i="7"/>
  <c r="J165" i="7"/>
  <c r="J164" i="7"/>
  <c r="J163" i="7"/>
  <c r="J162" i="7"/>
  <c r="J161" i="7"/>
  <c r="J160" i="7"/>
  <c r="J159" i="7"/>
  <c r="J158" i="7"/>
  <c r="J157" i="7"/>
  <c r="J156" i="7"/>
  <c r="J155" i="7"/>
  <c r="I153" i="7"/>
  <c r="H153" i="7"/>
  <c r="G153" i="7"/>
  <c r="F153" i="7"/>
  <c r="E153" i="7"/>
  <c r="D153" i="7"/>
  <c r="C153" i="7"/>
  <c r="B153" i="7"/>
  <c r="J152" i="7"/>
  <c r="J151" i="7"/>
  <c r="J150" i="7"/>
  <c r="J149" i="7"/>
  <c r="J148" i="7"/>
  <c r="J147" i="7"/>
  <c r="J146" i="7"/>
  <c r="J145" i="7"/>
  <c r="J144" i="7"/>
  <c r="J143" i="7"/>
  <c r="J142" i="7"/>
  <c r="I140" i="7"/>
  <c r="H140" i="7"/>
  <c r="G140" i="7"/>
  <c r="F140" i="7"/>
  <c r="E140" i="7"/>
  <c r="D140" i="7"/>
  <c r="C140" i="7"/>
  <c r="B140" i="7"/>
  <c r="J139" i="7"/>
  <c r="J138" i="7"/>
  <c r="J137" i="7"/>
  <c r="J136" i="7"/>
  <c r="J135" i="7"/>
  <c r="J134" i="7"/>
  <c r="J133" i="7"/>
  <c r="J132" i="7"/>
  <c r="J131" i="7"/>
  <c r="J130" i="7"/>
  <c r="J129" i="7"/>
  <c r="I123" i="7"/>
  <c r="H123" i="7"/>
  <c r="G123" i="7"/>
  <c r="F123" i="7"/>
  <c r="E123" i="7"/>
  <c r="D123" i="7"/>
  <c r="C123" i="7"/>
  <c r="B123" i="7"/>
  <c r="J122" i="7"/>
  <c r="J121" i="7"/>
  <c r="J120" i="7"/>
  <c r="J119" i="7"/>
  <c r="J118" i="7"/>
  <c r="J117" i="7"/>
  <c r="J116" i="7"/>
  <c r="I114" i="7"/>
  <c r="H114" i="7"/>
  <c r="G114" i="7"/>
  <c r="F114" i="7"/>
  <c r="E114" i="7"/>
  <c r="D114" i="7"/>
  <c r="C114" i="7"/>
  <c r="B114" i="7"/>
  <c r="J113" i="7"/>
  <c r="J112" i="7"/>
  <c r="J111" i="7"/>
  <c r="J110" i="7"/>
  <c r="J109" i="7"/>
  <c r="J108" i="7"/>
  <c r="J107" i="7"/>
  <c r="J106" i="7"/>
  <c r="J105" i="7"/>
  <c r="J104" i="7"/>
  <c r="J103" i="7"/>
  <c r="I101" i="7"/>
  <c r="H101" i="7"/>
  <c r="G101" i="7"/>
  <c r="F101" i="7"/>
  <c r="E101" i="7"/>
  <c r="D101" i="7"/>
  <c r="C101" i="7"/>
  <c r="B101" i="7"/>
  <c r="J100" i="7"/>
  <c r="J99" i="7"/>
  <c r="J98" i="7"/>
  <c r="J97" i="7"/>
  <c r="J96" i="7"/>
  <c r="J95" i="7"/>
  <c r="J94" i="7"/>
  <c r="J93" i="7"/>
  <c r="J92" i="7"/>
  <c r="J91" i="7"/>
  <c r="J90" i="7"/>
  <c r="I83" i="7"/>
  <c r="H83" i="7"/>
  <c r="G83" i="7"/>
  <c r="F83" i="7"/>
  <c r="E83" i="7"/>
  <c r="D83" i="7"/>
  <c r="C83" i="7"/>
  <c r="B83" i="7"/>
  <c r="J82" i="7"/>
  <c r="J81" i="7"/>
  <c r="J80" i="7"/>
  <c r="J79" i="7"/>
  <c r="J78" i="7"/>
  <c r="I69" i="7"/>
  <c r="H69" i="7"/>
  <c r="G69" i="7"/>
  <c r="F69" i="7"/>
  <c r="E69" i="7"/>
  <c r="D69" i="7"/>
  <c r="C69" i="7"/>
  <c r="B69" i="7"/>
  <c r="J68" i="7"/>
  <c r="J67" i="7"/>
  <c r="J66" i="7"/>
  <c r="J65" i="7"/>
  <c r="J64" i="7"/>
  <c r="J63" i="7"/>
  <c r="J62" i="7"/>
  <c r="J61" i="7"/>
  <c r="J60" i="7"/>
  <c r="J59" i="7"/>
  <c r="J58" i="7"/>
  <c r="J57" i="7"/>
  <c r="J56" i="7"/>
  <c r="J55" i="7"/>
  <c r="I48" i="7"/>
  <c r="H48" i="7"/>
  <c r="G48" i="7"/>
  <c r="F48" i="7"/>
  <c r="E48" i="7"/>
  <c r="D48" i="7"/>
  <c r="C48" i="7"/>
  <c r="J47" i="7"/>
  <c r="J46" i="7"/>
  <c r="J45" i="7"/>
  <c r="J44" i="7"/>
  <c r="J43" i="7"/>
  <c r="J42" i="7"/>
  <c r="J41" i="7"/>
  <c r="J40" i="7"/>
  <c r="J39" i="7"/>
  <c r="J38" i="7"/>
  <c r="J37" i="7"/>
  <c r="J36" i="7"/>
  <c r="J35" i="7"/>
  <c r="J34" i="7"/>
  <c r="A30" i="7"/>
  <c r="A49" i="7" s="1"/>
  <c r="A70" i="7" s="1"/>
  <c r="A84" i="7" s="1"/>
  <c r="A124" i="7" s="1"/>
  <c r="A206" i="7" s="1"/>
  <c r="A220" i="7" s="1"/>
  <c r="A232" i="7" s="1"/>
  <c r="A264" i="7" s="1"/>
  <c r="A275" i="7" s="1"/>
  <c r="I29" i="7"/>
  <c r="H29" i="7"/>
  <c r="G29" i="7"/>
  <c r="F29" i="7"/>
  <c r="E29" i="7"/>
  <c r="D29" i="7"/>
  <c r="C29" i="7"/>
  <c r="B29" i="7"/>
  <c r="J28" i="7"/>
  <c r="J27" i="7"/>
  <c r="J26" i="7"/>
  <c r="J25" i="7"/>
  <c r="A2" i="7"/>
  <c r="B114" i="5"/>
  <c r="J66" i="5"/>
  <c r="J67" i="5"/>
  <c r="I69" i="5"/>
  <c r="H69" i="5"/>
  <c r="G69" i="5"/>
  <c r="F69" i="5"/>
  <c r="E69" i="5"/>
  <c r="D69" i="5"/>
  <c r="C69" i="5"/>
  <c r="B69" i="5"/>
  <c r="C311" i="2"/>
  <c r="C312" i="2"/>
  <c r="C313" i="2"/>
  <c r="C314" i="2"/>
  <c r="C300" i="2"/>
  <c r="I69" i="2"/>
  <c r="H69" i="2"/>
  <c r="G69" i="2"/>
  <c r="F69" i="2"/>
  <c r="E69" i="2"/>
  <c r="D69" i="2"/>
  <c r="C69" i="2"/>
  <c r="J67" i="2"/>
  <c r="J68" i="2"/>
  <c r="J69" i="7" l="1"/>
  <c r="J231" i="7"/>
  <c r="K230" i="7" s="1"/>
  <c r="J123" i="7"/>
  <c r="K120" i="7" s="1"/>
  <c r="J231" i="8"/>
  <c r="K227" i="8" s="1"/>
  <c r="K225" i="8"/>
  <c r="J83" i="8"/>
  <c r="M286" i="8"/>
  <c r="N284" i="8" s="1"/>
  <c r="J114" i="8"/>
  <c r="K108" i="8" s="1"/>
  <c r="J48" i="8"/>
  <c r="J69" i="8"/>
  <c r="J275" i="8"/>
  <c r="K273" i="8" s="1"/>
  <c r="J101" i="8"/>
  <c r="K91" i="8" s="1"/>
  <c r="K274" i="8"/>
  <c r="J219" i="8"/>
  <c r="K214" i="8" s="1"/>
  <c r="K213" i="8"/>
  <c r="J29" i="8"/>
  <c r="K63" i="8" s="1"/>
  <c r="J123" i="8"/>
  <c r="J140" i="8"/>
  <c r="K136" i="8" s="1"/>
  <c r="J243" i="8"/>
  <c r="K239" i="8" s="1"/>
  <c r="K272" i="8"/>
  <c r="K117" i="8"/>
  <c r="K100" i="8"/>
  <c r="K228" i="8"/>
  <c r="K224" i="8"/>
  <c r="K120" i="8"/>
  <c r="K121" i="8"/>
  <c r="K138" i="8"/>
  <c r="K242" i="8"/>
  <c r="K131" i="8"/>
  <c r="K130" i="8"/>
  <c r="K245" i="8"/>
  <c r="K122" i="8"/>
  <c r="K118" i="8"/>
  <c r="K119" i="8"/>
  <c r="K171" i="8"/>
  <c r="K134" i="8"/>
  <c r="H296" i="8"/>
  <c r="I293" i="8" s="1"/>
  <c r="J253" i="8"/>
  <c r="K249" i="8" s="1"/>
  <c r="J263" i="8"/>
  <c r="K259" i="8" s="1"/>
  <c r="C321" i="8"/>
  <c r="K116" i="8"/>
  <c r="C322" i="8"/>
  <c r="C301" i="8"/>
  <c r="C311" i="8"/>
  <c r="C323" i="8"/>
  <c r="J153" i="8"/>
  <c r="K143" i="8" s="1"/>
  <c r="J166" i="8"/>
  <c r="K156" i="8" s="1"/>
  <c r="J179" i="8"/>
  <c r="J192" i="8"/>
  <c r="K186" i="8" s="1"/>
  <c r="J205" i="8"/>
  <c r="C302" i="8"/>
  <c r="C312" i="8"/>
  <c r="C324" i="8"/>
  <c r="C320" i="8"/>
  <c r="C303" i="8"/>
  <c r="C313" i="8"/>
  <c r="C325" i="8"/>
  <c r="C304" i="8"/>
  <c r="C314" i="8"/>
  <c r="C326" i="8"/>
  <c r="C305" i="8"/>
  <c r="K65" i="6"/>
  <c r="J219" i="6"/>
  <c r="K214" i="6" s="1"/>
  <c r="J243" i="6"/>
  <c r="H294" i="6"/>
  <c r="I290" i="6" s="1"/>
  <c r="J29" i="6"/>
  <c r="K60" i="6"/>
  <c r="M284" i="6"/>
  <c r="N283" i="6" s="1"/>
  <c r="K38" i="6"/>
  <c r="K46" i="6"/>
  <c r="J83" i="6"/>
  <c r="K242" i="6"/>
  <c r="J253" i="6"/>
  <c r="K251" i="6" s="1"/>
  <c r="K250" i="6"/>
  <c r="K238" i="6"/>
  <c r="K255" i="6"/>
  <c r="K241" i="6"/>
  <c r="K237" i="6"/>
  <c r="K240" i="6"/>
  <c r="K45" i="6"/>
  <c r="K27" i="6"/>
  <c r="J69" i="6"/>
  <c r="C318" i="6"/>
  <c r="J231" i="6"/>
  <c r="K224" i="6" s="1"/>
  <c r="K239" i="6"/>
  <c r="C319" i="6"/>
  <c r="J48" i="6"/>
  <c r="J263" i="6"/>
  <c r="K261" i="6" s="1"/>
  <c r="C298" i="6"/>
  <c r="C320" i="6"/>
  <c r="C299" i="6"/>
  <c r="C309" i="6"/>
  <c r="C321" i="6"/>
  <c r="J101" i="6"/>
  <c r="K95" i="6" s="1"/>
  <c r="J114" i="6"/>
  <c r="K112" i="6" s="1"/>
  <c r="J123" i="6"/>
  <c r="K117" i="6" s="1"/>
  <c r="C300" i="6"/>
  <c r="C310" i="6"/>
  <c r="C322" i="6"/>
  <c r="J140" i="6"/>
  <c r="K139" i="6" s="1"/>
  <c r="J153" i="6"/>
  <c r="K148" i="6" s="1"/>
  <c r="J166" i="6"/>
  <c r="K157" i="6" s="1"/>
  <c r="J179" i="6"/>
  <c r="J192" i="6"/>
  <c r="K191" i="6" s="1"/>
  <c r="J205" i="6"/>
  <c r="K195" i="6" s="1"/>
  <c r="C301" i="6"/>
  <c r="C311" i="6"/>
  <c r="C323" i="6"/>
  <c r="J273" i="6"/>
  <c r="C302" i="6"/>
  <c r="C312" i="6"/>
  <c r="C324" i="6"/>
  <c r="C303" i="6"/>
  <c r="J219" i="7"/>
  <c r="K217" i="7" s="1"/>
  <c r="J243" i="7"/>
  <c r="K255" i="7" s="1"/>
  <c r="J101" i="7"/>
  <c r="K94" i="7" s="1"/>
  <c r="J263" i="7"/>
  <c r="K258" i="7" s="1"/>
  <c r="J29" i="7"/>
  <c r="K44" i="7" s="1"/>
  <c r="M285" i="7"/>
  <c r="H295" i="7"/>
  <c r="I294" i="7" s="1"/>
  <c r="J83" i="7"/>
  <c r="J114" i="7"/>
  <c r="J274" i="7"/>
  <c r="K122" i="7"/>
  <c r="K257" i="7"/>
  <c r="K262" i="7"/>
  <c r="K65" i="7"/>
  <c r="K81" i="7"/>
  <c r="K36" i="7"/>
  <c r="N282" i="7"/>
  <c r="K37" i="7"/>
  <c r="K60" i="7"/>
  <c r="K182" i="7"/>
  <c r="K27" i="7"/>
  <c r="J48" i="7"/>
  <c r="J253" i="7"/>
  <c r="K251" i="7" s="1"/>
  <c r="C320" i="7"/>
  <c r="C321" i="7"/>
  <c r="C300" i="7"/>
  <c r="C310" i="7"/>
  <c r="J140" i="7"/>
  <c r="K135" i="7" s="1"/>
  <c r="J153" i="7"/>
  <c r="K151" i="7" s="1"/>
  <c r="J166" i="7"/>
  <c r="K161" i="7" s="1"/>
  <c r="J179" i="7"/>
  <c r="K175" i="7" s="1"/>
  <c r="J192" i="7"/>
  <c r="K187" i="7" s="1"/>
  <c r="J205" i="7"/>
  <c r="K200" i="7" s="1"/>
  <c r="C301" i="7"/>
  <c r="C311" i="7"/>
  <c r="C323" i="7"/>
  <c r="K225" i="7"/>
  <c r="C302" i="7"/>
  <c r="C303" i="7"/>
  <c r="C313" i="7"/>
  <c r="C304" i="7"/>
  <c r="K271" i="8" l="1"/>
  <c r="K241" i="8"/>
  <c r="K103" i="8"/>
  <c r="K270" i="8"/>
  <c r="K275" i="8" s="1"/>
  <c r="K215" i="8"/>
  <c r="K255" i="8"/>
  <c r="K59" i="8"/>
  <c r="K41" i="8"/>
  <c r="K229" i="8"/>
  <c r="K92" i="8"/>
  <c r="K246" i="8"/>
  <c r="K96" i="8"/>
  <c r="K46" i="8"/>
  <c r="K82" i="8"/>
  <c r="K25" i="8"/>
  <c r="K218" i="8"/>
  <c r="K230" i="8"/>
  <c r="K231" i="8" s="1"/>
  <c r="K26" i="8"/>
  <c r="K38" i="8"/>
  <c r="K94" i="8"/>
  <c r="K106" i="8"/>
  <c r="K98" i="8"/>
  <c r="K56" i="8"/>
  <c r="K181" i="8"/>
  <c r="K251" i="8"/>
  <c r="K97" i="8"/>
  <c r="K79" i="8"/>
  <c r="K37" i="8"/>
  <c r="K81" i="8"/>
  <c r="N282" i="8"/>
  <c r="K36" i="8"/>
  <c r="N285" i="8"/>
  <c r="K216" i="8"/>
  <c r="K61" i="8"/>
  <c r="K40" i="8"/>
  <c r="K65" i="8"/>
  <c r="K57" i="8"/>
  <c r="K80" i="8"/>
  <c r="K47" i="8"/>
  <c r="K93" i="8"/>
  <c r="K45" i="8"/>
  <c r="N281" i="8"/>
  <c r="N286" i="8" s="1"/>
  <c r="K43" i="8"/>
  <c r="N283" i="8"/>
  <c r="K64" i="8"/>
  <c r="K217" i="8"/>
  <c r="K28" i="8"/>
  <c r="K39" i="8"/>
  <c r="K68" i="8"/>
  <c r="K67" i="8"/>
  <c r="K58" i="8"/>
  <c r="K35" i="8"/>
  <c r="K42" i="8"/>
  <c r="K240" i="8"/>
  <c r="K155" i="8"/>
  <c r="K60" i="8"/>
  <c r="K27" i="8"/>
  <c r="K62" i="8"/>
  <c r="K93" i="7"/>
  <c r="K97" i="7"/>
  <c r="K34" i="7"/>
  <c r="K106" i="7"/>
  <c r="K117" i="7"/>
  <c r="K41" i="7"/>
  <c r="K118" i="7"/>
  <c r="K67" i="6"/>
  <c r="K79" i="6"/>
  <c r="K184" i="6"/>
  <c r="K39" i="6"/>
  <c r="K228" i="6"/>
  <c r="N282" i="6"/>
  <c r="K56" i="6"/>
  <c r="K120" i="6"/>
  <c r="K212" i="6"/>
  <c r="K213" i="6"/>
  <c r="K217" i="6"/>
  <c r="K58" i="6"/>
  <c r="K82" i="6"/>
  <c r="K245" i="6"/>
  <c r="K215" i="6"/>
  <c r="K216" i="6"/>
  <c r="K25" i="6"/>
  <c r="K248" i="6"/>
  <c r="K249" i="6"/>
  <c r="K247" i="6"/>
  <c r="K237" i="7"/>
  <c r="K213" i="7"/>
  <c r="K119" i="7"/>
  <c r="N281" i="7"/>
  <c r="N280" i="7"/>
  <c r="K78" i="7"/>
  <c r="K121" i="7"/>
  <c r="K211" i="7"/>
  <c r="K55" i="7"/>
  <c r="K238" i="7"/>
  <c r="K241" i="7"/>
  <c r="K40" i="7"/>
  <c r="K116" i="7"/>
  <c r="K138" i="7"/>
  <c r="K270" i="7"/>
  <c r="K269" i="7"/>
  <c r="K273" i="7"/>
  <c r="K228" i="7"/>
  <c r="K90" i="7"/>
  <c r="K133" i="7"/>
  <c r="K272" i="7"/>
  <c r="K110" i="7"/>
  <c r="K148" i="7"/>
  <c r="K224" i="7"/>
  <c r="K95" i="7"/>
  <c r="K91" i="7"/>
  <c r="K143" i="7"/>
  <c r="K261" i="7"/>
  <c r="K227" i="7"/>
  <c r="K242" i="7"/>
  <c r="K107" i="7"/>
  <c r="K92" i="7"/>
  <c r="K111" i="7"/>
  <c r="K226" i="7"/>
  <c r="K229" i="7"/>
  <c r="I292" i="7"/>
  <c r="K260" i="7"/>
  <c r="K105" i="7"/>
  <c r="K104" i="7"/>
  <c r="K240" i="7"/>
  <c r="K42" i="7"/>
  <c r="K24" i="7"/>
  <c r="K271" i="7"/>
  <c r="K38" i="7"/>
  <c r="K35" i="7"/>
  <c r="K47" i="7"/>
  <c r="K39" i="7"/>
  <c r="K28" i="7"/>
  <c r="K58" i="7"/>
  <c r="K45" i="7"/>
  <c r="K46" i="7"/>
  <c r="K62" i="7"/>
  <c r="K218" i="7"/>
  <c r="K201" i="7"/>
  <c r="K56" i="7"/>
  <c r="K129" i="7"/>
  <c r="K43" i="7"/>
  <c r="K66" i="7"/>
  <c r="K63" i="7"/>
  <c r="K68" i="7"/>
  <c r="K215" i="7"/>
  <c r="K26" i="7"/>
  <c r="K64" i="7"/>
  <c r="I293" i="7"/>
  <c r="K184" i="7"/>
  <c r="I290" i="7"/>
  <c r="K156" i="7"/>
  <c r="I291" i="7"/>
  <c r="N283" i="7"/>
  <c r="K61" i="7"/>
  <c r="K67" i="7"/>
  <c r="K80" i="7"/>
  <c r="K96" i="7"/>
  <c r="K98" i="7"/>
  <c r="K159" i="7"/>
  <c r="K59" i="7"/>
  <c r="K216" i="7"/>
  <c r="N284" i="7"/>
  <c r="K136" i="7"/>
  <c r="K214" i="7"/>
  <c r="K57" i="7"/>
  <c r="K82" i="7"/>
  <c r="K79" i="7"/>
  <c r="K259" i="7"/>
  <c r="K263" i="7" s="1"/>
  <c r="K100" i="7"/>
  <c r="K103" i="7"/>
  <c r="K25" i="7"/>
  <c r="K145" i="8"/>
  <c r="K132" i="8"/>
  <c r="K111" i="8"/>
  <c r="K107" i="8"/>
  <c r="K247" i="8"/>
  <c r="K133" i="8"/>
  <c r="K110" i="8"/>
  <c r="K238" i="8"/>
  <c r="K66" i="8"/>
  <c r="K212" i="8"/>
  <c r="K219" i="8" s="1"/>
  <c r="K95" i="8"/>
  <c r="K147" i="8"/>
  <c r="K105" i="8"/>
  <c r="K137" i="8"/>
  <c r="K260" i="8"/>
  <c r="K151" i="8"/>
  <c r="K112" i="8"/>
  <c r="K135" i="8"/>
  <c r="K109" i="8"/>
  <c r="K146" i="8"/>
  <c r="K99" i="8"/>
  <c r="K104" i="8"/>
  <c r="K139" i="8"/>
  <c r="K113" i="8"/>
  <c r="K204" i="8"/>
  <c r="K200" i="8"/>
  <c r="K196" i="8"/>
  <c r="K178" i="8"/>
  <c r="K174" i="8"/>
  <c r="K170" i="8"/>
  <c r="K188" i="8"/>
  <c r="K197" i="8"/>
  <c r="K165" i="8"/>
  <c r="K161" i="8"/>
  <c r="K157" i="8"/>
  <c r="K248" i="8"/>
  <c r="K252" i="8"/>
  <c r="K160" i="8"/>
  <c r="K190" i="8"/>
  <c r="K177" i="8"/>
  <c r="K203" i="8"/>
  <c r="K199" i="8"/>
  <c r="K202" i="8"/>
  <c r="K198" i="8"/>
  <c r="C306" i="8"/>
  <c r="K152" i="8"/>
  <c r="K148" i="8"/>
  <c r="K144" i="8"/>
  <c r="K123" i="8"/>
  <c r="I294" i="8"/>
  <c r="I292" i="8"/>
  <c r="K150" i="8"/>
  <c r="K169" i="8"/>
  <c r="K176" i="8"/>
  <c r="K195" i="8"/>
  <c r="K261" i="8"/>
  <c r="K194" i="8"/>
  <c r="K201" i="8"/>
  <c r="K191" i="8"/>
  <c r="K187" i="8"/>
  <c r="K183" i="8"/>
  <c r="K258" i="8"/>
  <c r="K262" i="8"/>
  <c r="K257" i="8"/>
  <c r="K142" i="8"/>
  <c r="K159" i="8"/>
  <c r="K162" i="8"/>
  <c r="K168" i="8"/>
  <c r="K185" i="8"/>
  <c r="K250" i="8"/>
  <c r="K184" i="8"/>
  <c r="K173" i="8"/>
  <c r="K172" i="8"/>
  <c r="K149" i="8"/>
  <c r="I295" i="8"/>
  <c r="K158" i="8"/>
  <c r="K175" i="8"/>
  <c r="K164" i="8"/>
  <c r="K182" i="8"/>
  <c r="K163" i="8"/>
  <c r="K189" i="8"/>
  <c r="N281" i="6"/>
  <c r="K80" i="6"/>
  <c r="K182" i="6"/>
  <c r="K28" i="6"/>
  <c r="K37" i="6"/>
  <c r="K196" i="6"/>
  <c r="K187" i="6"/>
  <c r="K246" i="6"/>
  <c r="I292" i="6"/>
  <c r="K26" i="6"/>
  <c r="K218" i="6"/>
  <c r="K40" i="6"/>
  <c r="K134" i="6"/>
  <c r="K44" i="6"/>
  <c r="K41" i="6"/>
  <c r="K186" i="6"/>
  <c r="K252" i="6"/>
  <c r="K64" i="6"/>
  <c r="K81" i="6"/>
  <c r="K201" i="6"/>
  <c r="N280" i="6"/>
  <c r="K62" i="6"/>
  <c r="I291" i="6"/>
  <c r="K116" i="6"/>
  <c r="I293" i="6"/>
  <c r="K57" i="6"/>
  <c r="I289" i="6"/>
  <c r="K183" i="6"/>
  <c r="K199" i="6"/>
  <c r="K66" i="6"/>
  <c r="K59" i="6"/>
  <c r="K203" i="6"/>
  <c r="K43" i="6"/>
  <c r="K42" i="6"/>
  <c r="K121" i="6"/>
  <c r="K36" i="6"/>
  <c r="K63" i="6"/>
  <c r="K47" i="6"/>
  <c r="K61" i="6"/>
  <c r="K68" i="6"/>
  <c r="K35" i="6"/>
  <c r="K176" i="6"/>
  <c r="K172" i="6"/>
  <c r="K168" i="6"/>
  <c r="K171" i="6"/>
  <c r="K272" i="6"/>
  <c r="K271" i="6"/>
  <c r="K150" i="6"/>
  <c r="K142" i="6"/>
  <c r="K146" i="6"/>
  <c r="K152" i="6"/>
  <c r="K161" i="6"/>
  <c r="K258" i="6"/>
  <c r="K160" i="6"/>
  <c r="K169" i="6"/>
  <c r="K270" i="6"/>
  <c r="K174" i="6"/>
  <c r="K137" i="6"/>
  <c r="K133" i="6"/>
  <c r="K144" i="6"/>
  <c r="K151" i="6"/>
  <c r="K204" i="6"/>
  <c r="K132" i="6"/>
  <c r="K149" i="6"/>
  <c r="K257" i="6"/>
  <c r="K164" i="6"/>
  <c r="K101" i="6"/>
  <c r="K97" i="6"/>
  <c r="K93" i="6"/>
  <c r="K100" i="6"/>
  <c r="K96" i="6"/>
  <c r="K92" i="6"/>
  <c r="K229" i="6"/>
  <c r="K225" i="6"/>
  <c r="K226" i="6"/>
  <c r="K230" i="6"/>
  <c r="K173" i="6"/>
  <c r="K227" i="6"/>
  <c r="K99" i="6"/>
  <c r="K98" i="6"/>
  <c r="K131" i="6"/>
  <c r="K136" i="6"/>
  <c r="K170" i="6"/>
  <c r="K243" i="6"/>
  <c r="K156" i="6"/>
  <c r="K194" i="6"/>
  <c r="K198" i="6"/>
  <c r="K202" i="6"/>
  <c r="K145" i="6"/>
  <c r="K200" i="6"/>
  <c r="K91" i="6"/>
  <c r="K138" i="6"/>
  <c r="K90" i="6"/>
  <c r="K175" i="6"/>
  <c r="K110" i="6"/>
  <c r="K106" i="6"/>
  <c r="K113" i="6"/>
  <c r="K109" i="6"/>
  <c r="K105" i="6"/>
  <c r="K111" i="6"/>
  <c r="K262" i="6"/>
  <c r="K143" i="6"/>
  <c r="K108" i="6"/>
  <c r="K269" i="6"/>
  <c r="K185" i="6"/>
  <c r="K181" i="6"/>
  <c r="K189" i="6"/>
  <c r="K119" i="6"/>
  <c r="K122" i="6"/>
  <c r="K118" i="6"/>
  <c r="C304" i="6"/>
  <c r="K135" i="6"/>
  <c r="K190" i="6"/>
  <c r="K130" i="6"/>
  <c r="K188" i="6"/>
  <c r="K158" i="6"/>
  <c r="K197" i="6"/>
  <c r="K107" i="6"/>
  <c r="K165" i="6"/>
  <c r="K104" i="6"/>
  <c r="K260" i="6"/>
  <c r="K259" i="6"/>
  <c r="K178" i="6"/>
  <c r="K94" i="6"/>
  <c r="K163" i="6"/>
  <c r="K155" i="6"/>
  <c r="K159" i="6"/>
  <c r="K162" i="6"/>
  <c r="K177" i="6"/>
  <c r="K147" i="6"/>
  <c r="K103" i="6"/>
  <c r="K191" i="7"/>
  <c r="K168" i="7"/>
  <c r="K149" i="7"/>
  <c r="K246" i="7"/>
  <c r="K176" i="7"/>
  <c r="K160" i="7"/>
  <c r="K109" i="7"/>
  <c r="K112" i="7"/>
  <c r="K239" i="7"/>
  <c r="K150" i="7"/>
  <c r="K113" i="7"/>
  <c r="K194" i="7"/>
  <c r="K190" i="7"/>
  <c r="K99" i="7"/>
  <c r="K108" i="7"/>
  <c r="K212" i="7"/>
  <c r="K174" i="7"/>
  <c r="K245" i="7"/>
  <c r="K183" i="7"/>
  <c r="K185" i="7"/>
  <c r="K172" i="7"/>
  <c r="K157" i="7"/>
  <c r="K199" i="7"/>
  <c r="K142" i="7"/>
  <c r="K186" i="7"/>
  <c r="K203" i="7"/>
  <c r="K139" i="7"/>
  <c r="K164" i="7"/>
  <c r="K165" i="7"/>
  <c r="K173" i="7"/>
  <c r="K162" i="7"/>
  <c r="K189" i="7"/>
  <c r="K132" i="7"/>
  <c r="K137" i="7"/>
  <c r="K131" i="7"/>
  <c r="K147" i="7"/>
  <c r="K163" i="7"/>
  <c r="K152" i="7"/>
  <c r="K181" i="7"/>
  <c r="K204" i="7"/>
  <c r="K198" i="7"/>
  <c r="K247" i="7"/>
  <c r="K197" i="7"/>
  <c r="K196" i="7"/>
  <c r="K146" i="7"/>
  <c r="K155" i="7"/>
  <c r="K250" i="7"/>
  <c r="K144" i="7"/>
  <c r="K171" i="7"/>
  <c r="K130" i="7"/>
  <c r="K188" i="7"/>
  <c r="K158" i="7"/>
  <c r="C305" i="7"/>
  <c r="K145" i="7"/>
  <c r="K134" i="7"/>
  <c r="K178" i="7"/>
  <c r="K177" i="7"/>
  <c r="K195" i="7"/>
  <c r="K249" i="7"/>
  <c r="K248" i="7"/>
  <c r="K252" i="7"/>
  <c r="K202" i="7"/>
  <c r="K170" i="7"/>
  <c r="K169" i="7"/>
  <c r="H291" i="5"/>
  <c r="H292" i="5"/>
  <c r="H293" i="5"/>
  <c r="H294" i="5"/>
  <c r="H295" i="5"/>
  <c r="G296" i="5"/>
  <c r="J139" i="5"/>
  <c r="C320" i="2"/>
  <c r="C321" i="2"/>
  <c r="C322" i="2"/>
  <c r="C323" i="2"/>
  <c r="C324" i="2"/>
  <c r="C325" i="2"/>
  <c r="C326" i="2"/>
  <c r="F296" i="2"/>
  <c r="G296" i="2"/>
  <c r="A2" i="5"/>
  <c r="A2" i="2"/>
  <c r="K101" i="8" l="1"/>
  <c r="K243" i="8"/>
  <c r="K29" i="8"/>
  <c r="K114" i="8"/>
  <c r="I296" i="8"/>
  <c r="K140" i="8"/>
  <c r="K253" i="8"/>
  <c r="K231" i="7"/>
  <c r="K123" i="7"/>
  <c r="K219" i="6"/>
  <c r="I294" i="6"/>
  <c r="K29" i="6"/>
  <c r="K123" i="6"/>
  <c r="K253" i="6"/>
  <c r="N284" i="6"/>
  <c r="K243" i="7"/>
  <c r="K101" i="7"/>
  <c r="N285" i="7"/>
  <c r="K274" i="7"/>
  <c r="I295" i="7"/>
  <c r="K140" i="7"/>
  <c r="K205" i="7"/>
  <c r="K179" i="7"/>
  <c r="K114" i="7"/>
  <c r="K29" i="7"/>
  <c r="K219" i="7"/>
  <c r="K166" i="8"/>
  <c r="K192" i="8"/>
  <c r="K179" i="8"/>
  <c r="K153" i="8"/>
  <c r="K263" i="8"/>
  <c r="K205" i="8"/>
  <c r="K231" i="6"/>
  <c r="K192" i="6"/>
  <c r="K263" i="6"/>
  <c r="K140" i="6"/>
  <c r="K273" i="6"/>
  <c r="K166" i="6"/>
  <c r="K114" i="6"/>
  <c r="K205" i="6"/>
  <c r="K179" i="6"/>
  <c r="K153" i="6"/>
  <c r="K153" i="7"/>
  <c r="K166" i="7"/>
  <c r="K192" i="7"/>
  <c r="K253" i="7"/>
  <c r="J138" i="5"/>
  <c r="A30" i="5" l="1"/>
  <c r="A49" i="5" l="1"/>
  <c r="A70" i="5" s="1"/>
  <c r="A30" i="2"/>
  <c r="A70" i="2" l="1"/>
  <c r="A84" i="2" s="1"/>
  <c r="A124" i="2" s="1"/>
  <c r="A206" i="2" s="1"/>
  <c r="A220" i="2" s="1"/>
  <c r="A232" i="2" s="1"/>
  <c r="A264" i="2" s="1"/>
  <c r="A275" i="2" s="1"/>
  <c r="A49" i="2"/>
  <c r="A84" i="5"/>
  <c r="A124" i="5" s="1"/>
  <c r="A206" i="5" s="1"/>
  <c r="A220" i="5"/>
  <c r="A233" i="5" s="1"/>
  <c r="A265" i="5" s="1"/>
  <c r="A276" i="5" s="1"/>
  <c r="J271" i="5"/>
  <c r="J272" i="5"/>
  <c r="J273" i="5"/>
  <c r="J274" i="5"/>
  <c r="C275" i="5"/>
  <c r="D275" i="5"/>
  <c r="E275" i="5"/>
  <c r="F275" i="5"/>
  <c r="G275" i="5"/>
  <c r="H275" i="5"/>
  <c r="I275" i="5"/>
  <c r="B275" i="5"/>
  <c r="C274" i="2"/>
  <c r="D274" i="2"/>
  <c r="E274" i="2"/>
  <c r="F274" i="2"/>
  <c r="G274" i="2"/>
  <c r="H274" i="2"/>
  <c r="I274" i="2"/>
  <c r="B274" i="2"/>
  <c r="B306" i="5" l="1"/>
  <c r="C320" i="5" s="1"/>
  <c r="I83" i="5"/>
  <c r="H83" i="5"/>
  <c r="G83" i="5"/>
  <c r="F83" i="5"/>
  <c r="E83" i="5"/>
  <c r="D83" i="5"/>
  <c r="C83" i="5"/>
  <c r="B83" i="5"/>
  <c r="J82" i="5"/>
  <c r="J81" i="5"/>
  <c r="J80" i="5"/>
  <c r="J79" i="5"/>
  <c r="C319" i="5" l="1"/>
  <c r="C310" i="5"/>
  <c r="C324" i="5"/>
  <c r="C325" i="5"/>
  <c r="C326" i="5"/>
  <c r="C327" i="5"/>
  <c r="C311" i="5"/>
  <c r="C312" i="5"/>
  <c r="C321" i="5"/>
  <c r="C313" i="5"/>
  <c r="C322" i="5"/>
  <c r="C314" i="5"/>
  <c r="C323" i="5"/>
  <c r="C301" i="5"/>
  <c r="C304" i="5"/>
  <c r="C302" i="5"/>
  <c r="C303" i="5"/>
  <c r="C300" i="5"/>
  <c r="C305" i="5"/>
  <c r="J83" i="5"/>
  <c r="I83" i="2"/>
  <c r="H83" i="2"/>
  <c r="G83" i="2"/>
  <c r="F83" i="2"/>
  <c r="E83" i="2"/>
  <c r="D83" i="2"/>
  <c r="C83" i="2"/>
  <c r="J82" i="2"/>
  <c r="J81" i="2"/>
  <c r="J80" i="2"/>
  <c r="J79" i="2"/>
  <c r="J78" i="2"/>
  <c r="I219" i="5"/>
  <c r="H219" i="5"/>
  <c r="G219" i="5"/>
  <c r="F219" i="5"/>
  <c r="E219" i="5"/>
  <c r="D219" i="5"/>
  <c r="C219" i="5"/>
  <c r="B219" i="5"/>
  <c r="J218" i="5"/>
  <c r="J217" i="5"/>
  <c r="J216" i="5"/>
  <c r="J215" i="5"/>
  <c r="J214" i="5"/>
  <c r="J213" i="5"/>
  <c r="J212" i="5"/>
  <c r="J211" i="5"/>
  <c r="I205" i="5"/>
  <c r="H205" i="5"/>
  <c r="G205" i="5"/>
  <c r="F205" i="5"/>
  <c r="E205" i="5"/>
  <c r="D205" i="5"/>
  <c r="C205" i="5"/>
  <c r="B205" i="5"/>
  <c r="J204" i="5"/>
  <c r="J203" i="5"/>
  <c r="J202" i="5"/>
  <c r="J201" i="5"/>
  <c r="J200" i="5"/>
  <c r="J199" i="5"/>
  <c r="J198" i="5"/>
  <c r="J197" i="5"/>
  <c r="J196" i="5"/>
  <c r="J195" i="5"/>
  <c r="J194" i="5"/>
  <c r="I192" i="5"/>
  <c r="H192" i="5"/>
  <c r="G192" i="5"/>
  <c r="F192" i="5"/>
  <c r="E192" i="5"/>
  <c r="D192" i="5"/>
  <c r="C192" i="5"/>
  <c r="B192" i="5"/>
  <c r="J191" i="5"/>
  <c r="J190" i="5"/>
  <c r="J189" i="5"/>
  <c r="J188" i="5"/>
  <c r="J187" i="5"/>
  <c r="J186" i="5"/>
  <c r="J185" i="5"/>
  <c r="J184" i="5"/>
  <c r="J183" i="5"/>
  <c r="J182" i="5"/>
  <c r="J181" i="5"/>
  <c r="I179" i="5"/>
  <c r="H179" i="5"/>
  <c r="G179" i="5"/>
  <c r="F179" i="5"/>
  <c r="E179" i="5"/>
  <c r="D179" i="5"/>
  <c r="C179" i="5"/>
  <c r="B179" i="5"/>
  <c r="J178" i="5"/>
  <c r="J177" i="5"/>
  <c r="J176" i="5"/>
  <c r="J175" i="5"/>
  <c r="J174" i="5"/>
  <c r="J173" i="5"/>
  <c r="J172" i="5"/>
  <c r="J171" i="5"/>
  <c r="J170" i="5"/>
  <c r="J169" i="5"/>
  <c r="J168" i="5"/>
  <c r="I166" i="5"/>
  <c r="H166" i="5"/>
  <c r="G166" i="5"/>
  <c r="F166" i="5"/>
  <c r="E166" i="5"/>
  <c r="D166" i="5"/>
  <c r="C166" i="5"/>
  <c r="B166" i="5"/>
  <c r="J165" i="5"/>
  <c r="J164" i="5"/>
  <c r="J163" i="5"/>
  <c r="J162" i="5"/>
  <c r="J161" i="5"/>
  <c r="J160" i="5"/>
  <c r="J159" i="5"/>
  <c r="J158" i="5"/>
  <c r="J157" i="5"/>
  <c r="J156" i="5"/>
  <c r="J155" i="5"/>
  <c r="I153" i="5"/>
  <c r="H153" i="5"/>
  <c r="G153" i="5"/>
  <c r="F153" i="5"/>
  <c r="E153" i="5"/>
  <c r="D153" i="5"/>
  <c r="C153" i="5"/>
  <c r="B153" i="5"/>
  <c r="J152" i="5"/>
  <c r="J151" i="5"/>
  <c r="J150" i="5"/>
  <c r="J149" i="5"/>
  <c r="J148" i="5"/>
  <c r="J147" i="5"/>
  <c r="J146" i="5"/>
  <c r="J145" i="5"/>
  <c r="J144" i="5"/>
  <c r="J143" i="5"/>
  <c r="J142" i="5"/>
  <c r="I140" i="5"/>
  <c r="H140" i="5"/>
  <c r="G140" i="5"/>
  <c r="F140" i="5"/>
  <c r="E140" i="5"/>
  <c r="D140" i="5"/>
  <c r="C140" i="5"/>
  <c r="B140" i="5"/>
  <c r="J137" i="5"/>
  <c r="J136" i="5"/>
  <c r="J135" i="5"/>
  <c r="J134" i="5"/>
  <c r="J133" i="5"/>
  <c r="J132" i="5"/>
  <c r="J131" i="5"/>
  <c r="J130" i="5"/>
  <c r="J129" i="5"/>
  <c r="I123" i="5"/>
  <c r="H123" i="5"/>
  <c r="G123" i="5"/>
  <c r="F123" i="5"/>
  <c r="E123" i="5"/>
  <c r="D123" i="5"/>
  <c r="C123" i="5"/>
  <c r="B123" i="5"/>
  <c r="J122" i="5"/>
  <c r="J121" i="5"/>
  <c r="J120" i="5"/>
  <c r="J119" i="5"/>
  <c r="J118" i="5"/>
  <c r="J117" i="5"/>
  <c r="J116" i="5"/>
  <c r="I114" i="5"/>
  <c r="H114" i="5"/>
  <c r="G114" i="5"/>
  <c r="F114" i="5"/>
  <c r="E114" i="5"/>
  <c r="D114" i="5"/>
  <c r="C114" i="5"/>
  <c r="J113" i="5"/>
  <c r="J112" i="5"/>
  <c r="J111" i="5"/>
  <c r="J110" i="5"/>
  <c r="J109" i="5"/>
  <c r="J108" i="5"/>
  <c r="J107" i="5"/>
  <c r="J106" i="5"/>
  <c r="J105" i="5"/>
  <c r="J104" i="5"/>
  <c r="J103" i="5"/>
  <c r="I101" i="5"/>
  <c r="H101" i="5"/>
  <c r="G101" i="5"/>
  <c r="F101" i="5"/>
  <c r="E101" i="5"/>
  <c r="D101" i="5"/>
  <c r="C101" i="5"/>
  <c r="B101" i="5"/>
  <c r="J100" i="5"/>
  <c r="J99" i="5"/>
  <c r="J98" i="5"/>
  <c r="J97" i="5"/>
  <c r="J96" i="5"/>
  <c r="J95" i="5"/>
  <c r="J94" i="5"/>
  <c r="J93" i="5"/>
  <c r="J92" i="5"/>
  <c r="J91" i="5"/>
  <c r="J90" i="5"/>
  <c r="C296" i="5"/>
  <c r="D296" i="5"/>
  <c r="E296" i="5"/>
  <c r="B296" i="5"/>
  <c r="E296" i="2"/>
  <c r="D296" i="2"/>
  <c r="C296" i="2"/>
  <c r="C286" i="2"/>
  <c r="D286" i="2"/>
  <c r="E286" i="2"/>
  <c r="F286" i="2"/>
  <c r="G286" i="2"/>
  <c r="H286" i="2"/>
  <c r="I286" i="2"/>
  <c r="J286" i="2"/>
  <c r="K286" i="2"/>
  <c r="L286" i="2"/>
  <c r="C286" i="5"/>
  <c r="D286" i="5"/>
  <c r="E286" i="5"/>
  <c r="F286" i="5"/>
  <c r="G286" i="5"/>
  <c r="H286" i="5"/>
  <c r="I286" i="5"/>
  <c r="J286" i="5"/>
  <c r="K286" i="5"/>
  <c r="L286" i="5"/>
  <c r="B286" i="5"/>
  <c r="M285" i="5"/>
  <c r="M284" i="5"/>
  <c r="M283" i="5"/>
  <c r="M282" i="5"/>
  <c r="M281" i="5"/>
  <c r="H295" i="2"/>
  <c r="H294" i="2"/>
  <c r="H293" i="2"/>
  <c r="H292" i="2"/>
  <c r="J179" i="5" l="1"/>
  <c r="K177" i="5" s="1"/>
  <c r="C305" i="2"/>
  <c r="C302" i="2"/>
  <c r="C303" i="2"/>
  <c r="C304" i="2"/>
  <c r="J83" i="2"/>
  <c r="J219" i="5"/>
  <c r="K216" i="5" s="1"/>
  <c r="J153" i="5"/>
  <c r="K144" i="5" s="1"/>
  <c r="J101" i="5"/>
  <c r="K95" i="5" s="1"/>
  <c r="J192" i="5"/>
  <c r="K184" i="5" s="1"/>
  <c r="J114" i="5"/>
  <c r="K106" i="5" s="1"/>
  <c r="J166" i="5"/>
  <c r="K163" i="5" s="1"/>
  <c r="J205" i="5"/>
  <c r="K202" i="5" s="1"/>
  <c r="J123" i="5"/>
  <c r="K119" i="5" s="1"/>
  <c r="J140" i="5"/>
  <c r="K137" i="5" s="1"/>
  <c r="H296" i="5"/>
  <c r="I291" i="5" s="1"/>
  <c r="H296" i="2"/>
  <c r="I291" i="2" s="1"/>
  <c r="M286" i="5"/>
  <c r="N283" i="5" s="1"/>
  <c r="K130" i="5" l="1"/>
  <c r="K90" i="5"/>
  <c r="K214" i="5"/>
  <c r="C306" i="2"/>
  <c r="N281" i="5"/>
  <c r="K121" i="5"/>
  <c r="K109" i="5"/>
  <c r="K201" i="5"/>
  <c r="K139" i="5"/>
  <c r="K138" i="5"/>
  <c r="K135" i="5"/>
  <c r="N284" i="2"/>
  <c r="K213" i="5"/>
  <c r="K215" i="5"/>
  <c r="K217" i="5"/>
  <c r="K212" i="5"/>
  <c r="K211" i="5"/>
  <c r="K218" i="5"/>
  <c r="K98" i="5"/>
  <c r="K148" i="5"/>
  <c r="K147" i="5"/>
  <c r="K152" i="5"/>
  <c r="K175" i="5"/>
  <c r="K174" i="5"/>
  <c r="K173" i="5"/>
  <c r="K181" i="5"/>
  <c r="K112" i="5"/>
  <c r="K93" i="5"/>
  <c r="K151" i="5"/>
  <c r="K170" i="5"/>
  <c r="K186" i="5"/>
  <c r="K183" i="5"/>
  <c r="K188" i="5"/>
  <c r="K100" i="5"/>
  <c r="K132" i="5"/>
  <c r="K143" i="5"/>
  <c r="K169" i="5"/>
  <c r="K194" i="5"/>
  <c r="K92" i="5"/>
  <c r="K108" i="5"/>
  <c r="K157" i="5"/>
  <c r="K168" i="5"/>
  <c r="K105" i="5"/>
  <c r="K104" i="5"/>
  <c r="K99" i="5"/>
  <c r="K107" i="5"/>
  <c r="K149" i="5"/>
  <c r="K158" i="5"/>
  <c r="K185" i="5"/>
  <c r="K196" i="5"/>
  <c r="K94" i="5"/>
  <c r="K91" i="5"/>
  <c r="K203" i="5"/>
  <c r="K195" i="5"/>
  <c r="K200" i="5"/>
  <c r="K199" i="5"/>
  <c r="K198" i="5"/>
  <c r="K197" i="5"/>
  <c r="K204" i="5"/>
  <c r="K189" i="5"/>
  <c r="K191" i="5"/>
  <c r="K190" i="5"/>
  <c r="K182" i="5"/>
  <c r="K187" i="5"/>
  <c r="K176" i="5"/>
  <c r="K178" i="5"/>
  <c r="K172" i="5"/>
  <c r="K171" i="5"/>
  <c r="K164" i="5"/>
  <c r="K156" i="5"/>
  <c r="K155" i="5"/>
  <c r="K162" i="5"/>
  <c r="K161" i="5"/>
  <c r="K160" i="5"/>
  <c r="K165" i="5"/>
  <c r="K159" i="5"/>
  <c r="K150" i="5"/>
  <c r="K145" i="5"/>
  <c r="K142" i="5"/>
  <c r="K146" i="5"/>
  <c r="K131" i="5"/>
  <c r="K133" i="5"/>
  <c r="K129" i="5"/>
  <c r="K134" i="5"/>
  <c r="K136" i="5"/>
  <c r="K118" i="5"/>
  <c r="K120" i="5"/>
  <c r="K117" i="5"/>
  <c r="K116" i="5"/>
  <c r="K122" i="5"/>
  <c r="K111" i="5"/>
  <c r="K103" i="5"/>
  <c r="K110" i="5"/>
  <c r="K113" i="5"/>
  <c r="K97" i="5"/>
  <c r="K96" i="5"/>
  <c r="C306" i="5"/>
  <c r="I292" i="5"/>
  <c r="N285" i="5"/>
  <c r="N284" i="5"/>
  <c r="N282" i="5"/>
  <c r="I294" i="5"/>
  <c r="I295" i="5"/>
  <c r="N283" i="2"/>
  <c r="I294" i="2"/>
  <c r="I295" i="2"/>
  <c r="N282" i="2"/>
  <c r="I293" i="5"/>
  <c r="I293" i="2"/>
  <c r="N285" i="2"/>
  <c r="I292" i="2"/>
  <c r="K140" i="5" l="1"/>
  <c r="N286" i="2"/>
  <c r="K114" i="5"/>
  <c r="K179" i="5"/>
  <c r="K153" i="5"/>
  <c r="K192" i="5"/>
  <c r="K166" i="5"/>
  <c r="K205" i="5"/>
  <c r="K219" i="5"/>
  <c r="K101" i="5"/>
  <c r="K123" i="5"/>
  <c r="N286" i="5"/>
  <c r="I296" i="5"/>
  <c r="I296" i="2"/>
  <c r="J68" i="5"/>
  <c r="J65" i="5"/>
  <c r="J64" i="5"/>
  <c r="J63" i="5"/>
  <c r="J62" i="5"/>
  <c r="J61" i="5"/>
  <c r="J60" i="5"/>
  <c r="J59" i="5"/>
  <c r="J58" i="5"/>
  <c r="J57" i="5"/>
  <c r="J56" i="5"/>
  <c r="J55" i="5"/>
  <c r="J66" i="2"/>
  <c r="J65" i="2"/>
  <c r="J64" i="2"/>
  <c r="J63" i="2"/>
  <c r="J62" i="2"/>
  <c r="J61" i="2"/>
  <c r="J60" i="2"/>
  <c r="J59" i="2"/>
  <c r="J58" i="2"/>
  <c r="J57" i="2"/>
  <c r="J56" i="2"/>
  <c r="J55" i="2"/>
  <c r="J69" i="5" l="1"/>
  <c r="J69" i="2"/>
  <c r="C264" i="5"/>
  <c r="D264" i="5"/>
  <c r="E264" i="5"/>
  <c r="F264" i="5"/>
  <c r="G264" i="5"/>
  <c r="H264" i="5"/>
  <c r="I264" i="5"/>
  <c r="B264" i="5"/>
  <c r="J263" i="5"/>
  <c r="C254" i="5"/>
  <c r="D254" i="5"/>
  <c r="E254" i="5"/>
  <c r="F254" i="5"/>
  <c r="G254" i="5"/>
  <c r="H254" i="5"/>
  <c r="I254" i="5"/>
  <c r="B254" i="5"/>
  <c r="J253" i="5"/>
  <c r="J242" i="5"/>
  <c r="C232" i="5"/>
  <c r="D232" i="5"/>
  <c r="E232" i="5"/>
  <c r="F232" i="5"/>
  <c r="G232" i="5"/>
  <c r="H232" i="5"/>
  <c r="I232" i="5"/>
  <c r="B232" i="5"/>
  <c r="J231" i="5"/>
  <c r="C263" i="2"/>
  <c r="D263" i="2"/>
  <c r="E263" i="2"/>
  <c r="F263" i="2"/>
  <c r="G263" i="2"/>
  <c r="H263" i="2"/>
  <c r="I263" i="2"/>
  <c r="B263" i="2"/>
  <c r="J262" i="2"/>
  <c r="C253" i="2"/>
  <c r="D253" i="2"/>
  <c r="E253" i="2"/>
  <c r="F253" i="2"/>
  <c r="G253" i="2"/>
  <c r="H253" i="2"/>
  <c r="I253" i="2"/>
  <c r="B253" i="2"/>
  <c r="J246" i="2"/>
  <c r="J247" i="2"/>
  <c r="J248" i="2"/>
  <c r="J249" i="2"/>
  <c r="J250" i="2"/>
  <c r="J251" i="2"/>
  <c r="J252" i="2"/>
  <c r="C243" i="2"/>
  <c r="D243" i="2"/>
  <c r="E243" i="2"/>
  <c r="F243" i="2"/>
  <c r="G243" i="2"/>
  <c r="H243" i="2"/>
  <c r="I243" i="2"/>
  <c r="B243" i="2"/>
  <c r="J242" i="2"/>
  <c r="C231" i="2"/>
  <c r="D231" i="2"/>
  <c r="E231" i="2"/>
  <c r="F231" i="2"/>
  <c r="G231" i="2"/>
  <c r="H231" i="2"/>
  <c r="I231" i="2"/>
  <c r="B231" i="2"/>
  <c r="J225" i="2"/>
  <c r="J226" i="2"/>
  <c r="J227" i="2"/>
  <c r="J228" i="2"/>
  <c r="J229" i="2"/>
  <c r="J230" i="2"/>
  <c r="C219" i="2"/>
  <c r="D219" i="2"/>
  <c r="E219" i="2"/>
  <c r="F219" i="2"/>
  <c r="G219" i="2"/>
  <c r="H219" i="2"/>
  <c r="I219" i="2"/>
  <c r="B219" i="2"/>
  <c r="J212" i="2"/>
  <c r="J213" i="2"/>
  <c r="J214" i="2"/>
  <c r="J215" i="2"/>
  <c r="J216" i="2"/>
  <c r="J217" i="2"/>
  <c r="J218" i="2"/>
  <c r="J203" i="2"/>
  <c r="J143" i="2"/>
  <c r="J144" i="2"/>
  <c r="J145" i="2"/>
  <c r="J146" i="2"/>
  <c r="J147" i="2"/>
  <c r="J148" i="2"/>
  <c r="J149" i="2"/>
  <c r="J150" i="2"/>
  <c r="J151" i="2"/>
  <c r="J152" i="2"/>
  <c r="J190" i="2"/>
  <c r="J164" i="2"/>
  <c r="J177" i="2"/>
  <c r="J138" i="2"/>
  <c r="J247" i="5" l="1"/>
  <c r="J248" i="5"/>
  <c r="J249" i="5"/>
  <c r="J250" i="5"/>
  <c r="J251" i="5"/>
  <c r="J252" i="5"/>
  <c r="J230" i="5"/>
  <c r="J229" i="5"/>
  <c r="J228" i="5"/>
  <c r="J227" i="5"/>
  <c r="J226" i="5"/>
  <c r="J225" i="5"/>
  <c r="C205" i="2"/>
  <c r="D205" i="2"/>
  <c r="E205" i="2"/>
  <c r="F205" i="2"/>
  <c r="G205" i="2"/>
  <c r="H205" i="2"/>
  <c r="I205" i="2"/>
  <c r="B205" i="2"/>
  <c r="J204" i="2"/>
  <c r="J202" i="2"/>
  <c r="J201" i="2"/>
  <c r="J200" i="2"/>
  <c r="J199" i="2"/>
  <c r="J197" i="2"/>
  <c r="J196" i="2"/>
  <c r="J195" i="2"/>
  <c r="J194" i="2"/>
  <c r="J113" i="2"/>
  <c r="I114" i="2"/>
  <c r="H114" i="2"/>
  <c r="G114" i="2"/>
  <c r="F114" i="2"/>
  <c r="E114" i="2"/>
  <c r="D114" i="2"/>
  <c r="C114" i="2"/>
  <c r="J104" i="2"/>
  <c r="J105" i="2"/>
  <c r="J106" i="2"/>
  <c r="J107" i="2"/>
  <c r="J108" i="2"/>
  <c r="J109" i="2"/>
  <c r="J110" i="2"/>
  <c r="J111" i="2"/>
  <c r="J112" i="2"/>
  <c r="J103" i="2"/>
  <c r="J97" i="2"/>
  <c r="J98" i="2"/>
  <c r="J99" i="2"/>
  <c r="J100" i="2"/>
  <c r="C48" i="5"/>
  <c r="D48" i="5"/>
  <c r="E48" i="5"/>
  <c r="F48" i="5"/>
  <c r="G48" i="5"/>
  <c r="H48" i="5"/>
  <c r="I48" i="5"/>
  <c r="J46" i="5"/>
  <c r="J35" i="2"/>
  <c r="J36" i="2"/>
  <c r="J37" i="2"/>
  <c r="J38" i="2"/>
  <c r="J39" i="2"/>
  <c r="J40" i="2"/>
  <c r="J41" i="2"/>
  <c r="J42" i="2"/>
  <c r="J43" i="2"/>
  <c r="J44" i="2"/>
  <c r="J46" i="2"/>
  <c r="J45" i="2"/>
  <c r="J47" i="2"/>
  <c r="K103" i="2" l="1"/>
  <c r="J232" i="5"/>
  <c r="K231" i="5" s="1"/>
  <c r="J114" i="2"/>
  <c r="K109" i="2" s="1"/>
  <c r="K228" i="5" l="1"/>
  <c r="K229" i="5"/>
  <c r="K227" i="5"/>
  <c r="K226" i="5"/>
  <c r="K225" i="5"/>
  <c r="K230" i="5"/>
  <c r="K110" i="2"/>
  <c r="K105" i="2"/>
  <c r="K112" i="2"/>
  <c r="K104" i="2"/>
  <c r="K114" i="2" s="1"/>
  <c r="K106" i="2"/>
  <c r="K108" i="2"/>
  <c r="K111" i="2"/>
  <c r="K113" i="2"/>
  <c r="K107" i="2"/>
  <c r="J25" i="2"/>
  <c r="J26" i="2"/>
  <c r="J27" i="2"/>
  <c r="J28" i="2"/>
  <c r="J24" i="2"/>
  <c r="K232" i="5" l="1"/>
  <c r="J29" i="2"/>
  <c r="K67" i="2" l="1"/>
  <c r="K68" i="2"/>
  <c r="K80" i="2"/>
  <c r="K79" i="2"/>
  <c r="K82" i="2"/>
  <c r="K78" i="2"/>
  <c r="K81" i="2"/>
  <c r="K64" i="2"/>
  <c r="K65" i="2"/>
  <c r="K60" i="2"/>
  <c r="K58" i="2"/>
  <c r="K61" i="2"/>
  <c r="K66" i="2"/>
  <c r="K62" i="2"/>
  <c r="K59" i="2"/>
  <c r="K55" i="2"/>
  <c r="K63" i="2"/>
  <c r="K56" i="2"/>
  <c r="K57" i="2"/>
  <c r="K35" i="2"/>
  <c r="K46" i="2"/>
  <c r="K41" i="2"/>
  <c r="K43" i="2"/>
  <c r="K42" i="2"/>
  <c r="K37" i="2"/>
  <c r="K45" i="2"/>
  <c r="K40" i="2"/>
  <c r="K47" i="2"/>
  <c r="K39" i="2"/>
  <c r="K44" i="2"/>
  <c r="K36" i="2"/>
  <c r="K38" i="2"/>
  <c r="K24" i="2"/>
  <c r="K28" i="2"/>
  <c r="K27" i="2"/>
  <c r="K26" i="2"/>
  <c r="K25" i="2"/>
  <c r="C48" i="2"/>
  <c r="D48" i="2"/>
  <c r="E48" i="2"/>
  <c r="F48" i="2"/>
  <c r="G48" i="2"/>
  <c r="H48" i="2"/>
  <c r="I48" i="2"/>
  <c r="B48" i="2"/>
  <c r="J34" i="2"/>
  <c r="K34" i="2" s="1"/>
  <c r="B179" i="2"/>
  <c r="K29" i="2" l="1"/>
  <c r="J48" i="2"/>
  <c r="C153" i="2" l="1"/>
  <c r="D153" i="2"/>
  <c r="E153" i="2"/>
  <c r="F153" i="2"/>
  <c r="G153" i="2"/>
  <c r="H153" i="2"/>
  <c r="I153" i="2"/>
  <c r="J24" i="5" l="1"/>
  <c r="J25" i="5"/>
  <c r="J26" i="5"/>
  <c r="A3" i="2" l="1"/>
  <c r="A3" i="5"/>
  <c r="J184" i="2" l="1"/>
  <c r="J185" i="2"/>
  <c r="J186" i="2"/>
  <c r="J187" i="2"/>
  <c r="J188" i="2"/>
  <c r="J189" i="2"/>
  <c r="J191" i="2"/>
  <c r="J170" i="2"/>
  <c r="J171" i="2"/>
  <c r="J172" i="2"/>
  <c r="J173" i="2"/>
  <c r="J174" i="2"/>
  <c r="J175" i="2"/>
  <c r="J176" i="2"/>
  <c r="J178" i="2"/>
  <c r="J160" i="2"/>
  <c r="J161" i="2"/>
  <c r="J162" i="2"/>
  <c r="J163" i="2"/>
  <c r="J165" i="2"/>
  <c r="J135" i="2"/>
  <c r="J136" i="2"/>
  <c r="J137" i="2"/>
  <c r="J139" i="2"/>
  <c r="J273" i="2"/>
  <c r="J272" i="2"/>
  <c r="J271" i="2"/>
  <c r="J270" i="2"/>
  <c r="J261" i="2"/>
  <c r="J260" i="2"/>
  <c r="J259" i="2"/>
  <c r="J258" i="2"/>
  <c r="J257" i="2"/>
  <c r="J255" i="2"/>
  <c r="K255" i="2" s="1"/>
  <c r="J245" i="2"/>
  <c r="J241" i="2"/>
  <c r="J240" i="2"/>
  <c r="J239" i="2"/>
  <c r="J238" i="2"/>
  <c r="J237" i="2"/>
  <c r="J224" i="2"/>
  <c r="J211" i="2"/>
  <c r="J198" i="2"/>
  <c r="I192" i="2"/>
  <c r="H192" i="2"/>
  <c r="G192" i="2"/>
  <c r="F192" i="2"/>
  <c r="E192" i="2"/>
  <c r="D192" i="2"/>
  <c r="C192" i="2"/>
  <c r="B192" i="2"/>
  <c r="J183" i="2"/>
  <c r="J182" i="2"/>
  <c r="J181" i="2"/>
  <c r="I179" i="2"/>
  <c r="H179" i="2"/>
  <c r="G179" i="2"/>
  <c r="F179" i="2"/>
  <c r="E179" i="2"/>
  <c r="D179" i="2"/>
  <c r="C179" i="2"/>
  <c r="J169" i="2"/>
  <c r="J168" i="2"/>
  <c r="I166" i="2"/>
  <c r="H166" i="2"/>
  <c r="G166" i="2"/>
  <c r="F166" i="2"/>
  <c r="E166" i="2"/>
  <c r="D166" i="2"/>
  <c r="C166" i="2"/>
  <c r="B166" i="2"/>
  <c r="J159" i="2"/>
  <c r="J158" i="2"/>
  <c r="J157" i="2"/>
  <c r="J156" i="2"/>
  <c r="J155" i="2"/>
  <c r="J142" i="2"/>
  <c r="J153" i="2" s="1"/>
  <c r="K146" i="2" s="1"/>
  <c r="I140" i="2"/>
  <c r="H140" i="2"/>
  <c r="G140" i="2"/>
  <c r="F140" i="2"/>
  <c r="E140" i="2"/>
  <c r="D140" i="2"/>
  <c r="C140" i="2"/>
  <c r="J134" i="2"/>
  <c r="J133" i="2"/>
  <c r="J132" i="2"/>
  <c r="J131" i="2"/>
  <c r="J130" i="2"/>
  <c r="J129" i="2"/>
  <c r="I123" i="2"/>
  <c r="H123" i="2"/>
  <c r="G123" i="2"/>
  <c r="F123" i="2"/>
  <c r="E123" i="2"/>
  <c r="D123" i="2"/>
  <c r="C123" i="2"/>
  <c r="J122" i="2"/>
  <c r="J121" i="2"/>
  <c r="J120" i="2"/>
  <c r="J119" i="2"/>
  <c r="J118" i="2"/>
  <c r="J117" i="2"/>
  <c r="J116" i="2"/>
  <c r="I101" i="2"/>
  <c r="H101" i="2"/>
  <c r="G101" i="2"/>
  <c r="F101" i="2"/>
  <c r="E101" i="2"/>
  <c r="D101" i="2"/>
  <c r="C101" i="2"/>
  <c r="B101" i="2"/>
  <c r="J96" i="2"/>
  <c r="J95" i="2"/>
  <c r="J94" i="2"/>
  <c r="J93" i="2"/>
  <c r="J92" i="2"/>
  <c r="J91" i="2"/>
  <c r="J90" i="2"/>
  <c r="I29" i="2"/>
  <c r="H29" i="2"/>
  <c r="G29" i="2"/>
  <c r="F29" i="2"/>
  <c r="E29" i="2"/>
  <c r="D29" i="2"/>
  <c r="C29" i="2"/>
  <c r="J101" i="2" l="1"/>
  <c r="K91" i="2" s="1"/>
  <c r="K90" i="2"/>
  <c r="J166" i="2"/>
  <c r="K129" i="2"/>
  <c r="K142" i="2"/>
  <c r="J231" i="2"/>
  <c r="K228" i="2" s="1"/>
  <c r="J253" i="2"/>
  <c r="J205" i="2"/>
  <c r="J219" i="2"/>
  <c r="K214" i="2" s="1"/>
  <c r="K163" i="2"/>
  <c r="J274" i="2"/>
  <c r="K270" i="2" s="1"/>
  <c r="J263" i="2"/>
  <c r="K262" i="2" s="1"/>
  <c r="J243" i="2"/>
  <c r="K242" i="2" s="1"/>
  <c r="J179" i="2"/>
  <c r="K177" i="2" s="1"/>
  <c r="J192" i="2"/>
  <c r="K190" i="2" s="1"/>
  <c r="J123" i="2"/>
  <c r="K118" i="2" s="1"/>
  <c r="J140" i="2"/>
  <c r="K138" i="2" s="1"/>
  <c r="K164" i="2"/>
  <c r="J270" i="5"/>
  <c r="J262" i="5"/>
  <c r="J261" i="5"/>
  <c r="J260" i="5"/>
  <c r="J259" i="5"/>
  <c r="J258" i="5"/>
  <c r="J256" i="5"/>
  <c r="J246" i="5"/>
  <c r="J241" i="5"/>
  <c r="J240" i="5"/>
  <c r="J239" i="5"/>
  <c r="J238" i="5"/>
  <c r="J243" i="5"/>
  <c r="B48" i="5"/>
  <c r="J47" i="5"/>
  <c r="J45" i="5"/>
  <c r="J44" i="5"/>
  <c r="J43" i="5"/>
  <c r="J42" i="5"/>
  <c r="J41" i="5"/>
  <c r="J40" i="5"/>
  <c r="J39" i="5"/>
  <c r="J38" i="5"/>
  <c r="J37" i="5"/>
  <c r="J36" i="5"/>
  <c r="J35" i="5"/>
  <c r="J34" i="5"/>
  <c r="J27" i="5"/>
  <c r="J28" i="5"/>
  <c r="C29" i="5"/>
  <c r="D29" i="5"/>
  <c r="E29" i="5"/>
  <c r="F29" i="5"/>
  <c r="G29" i="5"/>
  <c r="H29" i="5"/>
  <c r="I29" i="5"/>
  <c r="K259" i="2" l="1"/>
  <c r="K261" i="2"/>
  <c r="K245" i="2"/>
  <c r="K251" i="2"/>
  <c r="K211" i="2"/>
  <c r="K198" i="2"/>
  <c r="K194" i="2"/>
  <c r="K237" i="2"/>
  <c r="K243" i="5"/>
  <c r="J48" i="5"/>
  <c r="K39" i="5"/>
  <c r="K40" i="5"/>
  <c r="J275" i="5"/>
  <c r="J254" i="5"/>
  <c r="K155" i="2"/>
  <c r="K184" i="2"/>
  <c r="K156" i="2"/>
  <c r="K158" i="2"/>
  <c r="K160" i="2"/>
  <c r="K176" i="2"/>
  <c r="K171" i="2"/>
  <c r="K186" i="2"/>
  <c r="K161" i="2"/>
  <c r="K173" i="2"/>
  <c r="K182" i="2"/>
  <c r="K188" i="2"/>
  <c r="K170" i="2"/>
  <c r="K169" i="2"/>
  <c r="K159" i="2"/>
  <c r="K165" i="2"/>
  <c r="K189" i="2"/>
  <c r="K96" i="2"/>
  <c r="K117" i="2"/>
  <c r="K121" i="2"/>
  <c r="K187" i="2"/>
  <c r="K185" i="2"/>
  <c r="K157" i="2"/>
  <c r="K191" i="2"/>
  <c r="K162" i="2"/>
  <c r="K95" i="2"/>
  <c r="K260" i="2"/>
  <c r="K215" i="2"/>
  <c r="K218" i="2"/>
  <c r="K213" i="2"/>
  <c r="K212" i="2"/>
  <c r="K217" i="2"/>
  <c r="K216" i="2"/>
  <c r="K229" i="2"/>
  <c r="K227" i="2"/>
  <c r="K226" i="2"/>
  <c r="K225" i="2"/>
  <c r="K230" i="2"/>
  <c r="K132" i="2"/>
  <c r="K133" i="2"/>
  <c r="K172" i="2"/>
  <c r="K131" i="2"/>
  <c r="K120" i="2"/>
  <c r="K239" i="2"/>
  <c r="K99" i="2"/>
  <c r="K97" i="2"/>
  <c r="K100" i="2"/>
  <c r="K98" i="2"/>
  <c r="K116" i="2"/>
  <c r="K122" i="2"/>
  <c r="K92" i="2"/>
  <c r="K130" i="2"/>
  <c r="K140" i="2" s="1"/>
  <c r="K175" i="2"/>
  <c r="K93" i="2"/>
  <c r="K181" i="2"/>
  <c r="K139" i="2"/>
  <c r="K137" i="2"/>
  <c r="K135" i="2"/>
  <c r="K174" i="2"/>
  <c r="K136" i="2"/>
  <c r="K269" i="2"/>
  <c r="K240" i="2"/>
  <c r="K238" i="2"/>
  <c r="K250" i="2"/>
  <c r="K252" i="2"/>
  <c r="K246" i="2"/>
  <c r="K247" i="2"/>
  <c r="K249" i="2"/>
  <c r="K248" i="2"/>
  <c r="K273" i="2"/>
  <c r="K272" i="2"/>
  <c r="K271" i="2"/>
  <c r="K203" i="2"/>
  <c r="K196" i="2"/>
  <c r="K197" i="2"/>
  <c r="K199" i="2"/>
  <c r="K200" i="2"/>
  <c r="K201" i="2"/>
  <c r="K202" i="2"/>
  <c r="K204" i="2"/>
  <c r="K195" i="2"/>
  <c r="K119" i="2"/>
  <c r="K241" i="2"/>
  <c r="K152" i="2"/>
  <c r="K144" i="2"/>
  <c r="K151" i="2"/>
  <c r="K143" i="2"/>
  <c r="K150" i="2"/>
  <c r="K148" i="2"/>
  <c r="K147" i="2"/>
  <c r="K145" i="2"/>
  <c r="K149" i="2"/>
  <c r="K168" i="2"/>
  <c r="K258" i="2"/>
  <c r="K257" i="2"/>
  <c r="K263" i="2" s="1"/>
  <c r="K94" i="2"/>
  <c r="K224" i="2"/>
  <c r="K231" i="2" s="1"/>
  <c r="K183" i="2"/>
  <c r="K178" i="2"/>
  <c r="K134" i="2"/>
  <c r="J264" i="5"/>
  <c r="K263" i="5" s="1"/>
  <c r="K242" i="5"/>
  <c r="J29" i="5"/>
  <c r="K36" i="5" s="1"/>
  <c r="K42" i="5" l="1"/>
  <c r="K34" i="5"/>
  <c r="K35" i="5"/>
  <c r="K47" i="5"/>
  <c r="K28" i="5"/>
  <c r="K41" i="5"/>
  <c r="K38" i="5"/>
  <c r="K219" i="2"/>
  <c r="K253" i="2"/>
  <c r="K192" i="2"/>
  <c r="K243" i="2"/>
  <c r="K270" i="5"/>
  <c r="K271" i="5"/>
  <c r="K246" i="5"/>
  <c r="K249" i="5"/>
  <c r="K256" i="5"/>
  <c r="K78" i="5"/>
  <c r="K67" i="5"/>
  <c r="K66" i="5"/>
  <c r="K81" i="5"/>
  <c r="K79" i="5"/>
  <c r="K80" i="5"/>
  <c r="K82" i="5"/>
  <c r="K65" i="5"/>
  <c r="K61" i="5"/>
  <c r="K63" i="5"/>
  <c r="K56" i="5"/>
  <c r="K64" i="5"/>
  <c r="K62" i="5"/>
  <c r="K60" i="5"/>
  <c r="K68" i="5"/>
  <c r="K55" i="5"/>
  <c r="K57" i="5"/>
  <c r="K59" i="5"/>
  <c r="K58" i="5"/>
  <c r="K46" i="5"/>
  <c r="K26" i="5"/>
  <c r="K24" i="5"/>
  <c r="K45" i="5"/>
  <c r="K43" i="5"/>
  <c r="K44" i="5"/>
  <c r="K37" i="5"/>
  <c r="K166" i="2"/>
  <c r="K101" i="2"/>
  <c r="K241" i="5"/>
  <c r="K240" i="5"/>
  <c r="K273" i="5"/>
  <c r="K274" i="5"/>
  <c r="K272" i="5"/>
  <c r="K260" i="5"/>
  <c r="K258" i="5"/>
  <c r="K262" i="5"/>
  <c r="K261" i="5"/>
  <c r="K259" i="5"/>
  <c r="K253" i="5"/>
  <c r="K248" i="5"/>
  <c r="K251" i="5"/>
  <c r="K247" i="5"/>
  <c r="K250" i="5"/>
  <c r="K252" i="5"/>
  <c r="K239" i="5"/>
  <c r="K123" i="2"/>
  <c r="K179" i="2"/>
  <c r="K205" i="2"/>
  <c r="K153" i="2"/>
  <c r="K274" i="2"/>
  <c r="K25" i="5"/>
  <c r="K27" i="5"/>
  <c r="K29" i="5" l="1"/>
  <c r="K275" i="5"/>
  <c r="K254" i="5"/>
  <c r="K264" i="5"/>
</calcChain>
</file>

<file path=xl/sharedStrings.xml><?xml version="1.0" encoding="utf-8"?>
<sst xmlns="http://schemas.openxmlformats.org/spreadsheetml/2006/main" count="2113" uniqueCount="352">
  <si>
    <t>Statistics about corporate insolvency in Australia</t>
  </si>
  <si>
    <t>Released: November 2024</t>
  </si>
  <si>
    <t>Statistics after 28 March 2020 by region are based upon 'principal place of business' and not 'registered office'.</t>
  </si>
  <si>
    <t xml:space="preserve">Series 3: External administrators' and receivers' reports </t>
  </si>
  <si>
    <t>3.2 - External administrators' and receivers' reports for selected industries, 1 July 2023–30 June 2024</t>
  </si>
  <si>
    <t>Contents</t>
  </si>
  <si>
    <t>Other (business &amp; personal) services industry tables</t>
  </si>
  <si>
    <t>Construction industry tables</t>
  </si>
  <si>
    <t>Accommodation &amp; food services industry tables</t>
  </si>
  <si>
    <t>Retail trade industry tables</t>
  </si>
  <si>
    <t>Transport, postal &amp; warehousing industry tables</t>
  </si>
  <si>
    <r>
      <rPr>
        <b/>
        <sz val="12"/>
        <rFont val="Arial"/>
        <family val="2"/>
      </rPr>
      <t xml:space="preserve">More information available from the </t>
    </r>
    <r>
      <rPr>
        <b/>
        <sz val="12"/>
        <color theme="10"/>
        <rFont val="Arial"/>
        <family val="2"/>
      </rPr>
      <t>ASIC website</t>
    </r>
  </si>
  <si>
    <t>Australian insolvency statistics</t>
  </si>
  <si>
    <t>INFORMATION SHEET 80: How to interpret ASIC insolvency statistics</t>
  </si>
  <si>
    <t>SERIES 3.1: External administrators' and receivers' reports for Australia</t>
  </si>
  <si>
    <t>SERIES 3.3: External administrators' and receivers' reports time series</t>
  </si>
  <si>
    <t>REPORT 596: Insolvency statistics: External administrators' reports 1 July 2018–30 June 2019</t>
  </si>
  <si>
    <t>REPORT 558: Insolvency statistics: External administrators' reports 1 July 2016–30 June 2017</t>
  </si>
  <si>
    <t>REPORT 507: Insolvency statistics: External administrators' reports 1 July 2015–30 June 2016</t>
  </si>
  <si>
    <t>REPORT 456: Insolvency statistics: External administrators' reports 1 July 2014–30 June 2015</t>
  </si>
  <si>
    <t>REPORT 412: Insolvency statistics: External administrators’ reports 1 July 2013–30 June 2014</t>
  </si>
  <si>
    <t>REPORT 372: Insolvency statistics: External administrators' reports 1 July 2012–30 June 2013</t>
  </si>
  <si>
    <t>REPORT 297: Insolvency statistics: External administrators’ reports 1 July 2011–30 June 2012</t>
  </si>
  <si>
    <t>REGULATORY GUIDE 16: External administrators: reporting and lodging</t>
  </si>
  <si>
    <t>Inquiries</t>
  </si>
  <si>
    <t>For further information about these and related statistics, email insolvencystatistics@asic.gov.au.</t>
  </si>
  <si>
    <t>© Australian Securities &amp; Investments Commission</t>
  </si>
  <si>
    <t>Table 3.2.1.1 - Initial external administrators' and receivers' reports for Other (business &amp; personal) services industry—Size of company as measured by number of FTEs by region</t>
  </si>
  <si>
    <t>Table 3.2.1.2 - Initial external administrators' and receivers' reports for Other (business &amp; personal) services industry—Nominated causes of failure by region</t>
  </si>
  <si>
    <t>Table 3.2.1.3 - Initial external administrators' and receivers' reports for Other (business &amp; personal) services industry—Possible misconduct by region</t>
  </si>
  <si>
    <t xml:space="preserve">Table 3.2.1.4 - Initial external administrators' and receivers' reports for Other (business &amp; personal) services industry—Possible misconduct of directors duties by region </t>
  </si>
  <si>
    <t xml:space="preserve">Table 3.2.1.5 - Initial external administrators' and receivers' reports for Other (business &amp; personal) services industry—Assets, liabilities and deficiency by region </t>
  </si>
  <si>
    <t xml:space="preserve">Table 3.2.1.6 - Initial external administrators' and receivers' reports for Other (business &amp; personal) services industry—Unpaid employee entitlements by region </t>
  </si>
  <si>
    <t>Table 3.2.1.7 - Initial external administrators' and receivers' reports for Other (business &amp; personal) services industry—Amount owed to secured creditors by region</t>
  </si>
  <si>
    <t xml:space="preserve">Table 3.2.1.8 - Initial external administrators' and receivers' reports for Other (business &amp; personal) services industry—Unpaid taxes and charges by region </t>
  </si>
  <si>
    <t xml:space="preserve">Table 3.2.1.9 - Initial external administrators' and receivers' reports for Other (business &amp; personal) services industry—Unsecured creditors by region </t>
  </si>
  <si>
    <t>Table 3.2.1.10 - Initial external administrators' and receivers' reports for Other (business &amp; personal) services industry—External administrator's remuneration by region</t>
  </si>
  <si>
    <t xml:space="preserve">Table 3.2.1.11 - Initial external administrators' and receivers' reports for Other (business &amp; personal) services industry—Estimated debts incurred after date of insolvency compared to estimated assets </t>
  </si>
  <si>
    <t>Table 3.2.1.12 - Initial external administrators' and receivers' reports for Other (business &amp; personal) services industry—Estimated debts incurred after date of insolvency compared to number of unsecured creditors</t>
  </si>
  <si>
    <t xml:space="preserve">Table 3.2.1.13 - Initial external administrators' and receivers' reports for Other (business &amp; personal) services industry—Period in which company became insolvent </t>
  </si>
  <si>
    <t xml:space="preserve">Table 3.2.1.14 - Initial external administrators' and receivers' reports for Other (business &amp; personal) services industry—Basis for determining when the company became insolvent </t>
  </si>
  <si>
    <t xml:space="preserve">Table 3.2.1.15 - Initial external administrators' and receivers' reports for Other (business &amp; personal) services industry—Indicators that director had reasonable grounds to suspect company insolvent </t>
  </si>
  <si>
    <t>Table 3.2.1.1 - Initial external administrators' and receivers' reports for Other (business &amp; personal) services industry—Size of company as measured by number of FTEs by region (1 July 2023–30 June 2024)</t>
  </si>
  <si>
    <t>Full-time equivalent employees</t>
  </si>
  <si>
    <t>Australian Capital Territory</t>
  </si>
  <si>
    <t>New South Wales</t>
  </si>
  <si>
    <t>Northern Territory</t>
  </si>
  <si>
    <t>Queensland</t>
  </si>
  <si>
    <t>South Australia</t>
  </si>
  <si>
    <t>Tasmania</t>
  </si>
  <si>
    <t>Victoria</t>
  </si>
  <si>
    <t>Western Australia</t>
  </si>
  <si>
    <t>No. of reports</t>
  </si>
  <si>
    <t>% of reports</t>
  </si>
  <si>
    <t>Less than 5 FTE</t>
  </si>
  <si>
    <t>Between 5 and 19 FTE</t>
  </si>
  <si>
    <t>Between 20 and 199 FTE</t>
  </si>
  <si>
    <t>200 or more FTE</t>
  </si>
  <si>
    <t>Not known</t>
  </si>
  <si>
    <t>Total</t>
  </si>
  <si>
    <t>Table 3.2.1.2 - Initial external administrators' and receivers' reports for Other (business &amp; personal) services industry—Nominated causes of failure by region (1 July 2023–30 June 2024)</t>
  </si>
  <si>
    <t>Causes of company failure</t>
  </si>
  <si>
    <t>South 
Australia</t>
  </si>
  <si>
    <t>Nominated causes of failure</t>
  </si>
  <si>
    <t>Under capitalisation</t>
  </si>
  <si>
    <t>Poor financial control including lack of records</t>
  </si>
  <si>
    <t>Poor management of accounts receivable</t>
  </si>
  <si>
    <t>Poor strategic management of business</t>
  </si>
  <si>
    <t>Inadequate cash flow or high cash use</t>
  </si>
  <si>
    <t>Poor economic conditions</t>
  </si>
  <si>
    <t>Natural disaster</t>
  </si>
  <si>
    <t>Fraud</t>
  </si>
  <si>
    <t>DOCA failed</t>
  </si>
  <si>
    <t>Dispute among directors</t>
  </si>
  <si>
    <t>Trading losses</t>
  </si>
  <si>
    <t>Industry restructuring</t>
  </si>
  <si>
    <t>Business restructuring</t>
  </si>
  <si>
    <t>Other</t>
  </si>
  <si>
    <t>Note 2: More than one cause of company failure can be nominated in each report. The number of nominated causes of failure will exceed the number of reports lodged.</t>
  </si>
  <si>
    <t>Table 3.2.1.3 - Initial external administrators' and receivers' reports for Other (business &amp; personal) services industry—Possible misconduct by region (1 July 2023–30 June 2024)</t>
  </si>
  <si>
    <t>POSSIBLE MISCONDUCT</t>
  </si>
  <si>
    <t>Section 588G(1),(2), (3)–Insolvent trading</t>
  </si>
  <si>
    <t>Sections 180, 181, 182, 
183, 184— Directors duties</t>
  </si>
  <si>
    <t>Sections 286 &amp; 344(2)—
Obligation to keep financial records</t>
  </si>
  <si>
    <t>Section 530B—Requirement to provide liquidator with company’s books</t>
  </si>
  <si>
    <t>Section 530A—Officers to help liquidator</t>
  </si>
  <si>
    <t>Sections 429, 438B &amp; 475—
Report as to company’s affairs</t>
  </si>
  <si>
    <t>Section 590—
Offences by officers or employees</t>
  </si>
  <si>
    <t>Other misconduct</t>
  </si>
  <si>
    <t>Offences under the Act or another Commonwealth or state or territory law not addressed elsewhere in the report</t>
  </si>
  <si>
    <t>Section 198G —Exercise of powers while under external administration</t>
  </si>
  <si>
    <t>Section 206A—Disqualified persons not to manage corporations</t>
  </si>
  <si>
    <t>Section 596AB—Agreements to avoid employee entitlements</t>
  </si>
  <si>
    <t>Section 588FDB—Officer's duty to prevent creditor-defeating dispositions</t>
  </si>
  <si>
    <t>Section 588GAC—Procuring creditor defeating dispositions</t>
  </si>
  <si>
    <t>Note 2: External Administrators or Receivers/Managing Controllers commonly nominate multiple offences in a report.</t>
  </si>
  <si>
    <t>Note 3: If an External Administrator or Receiver/Managing Controller identifies director's duties offences, they then identify whether or not there are multiple offences and specify if they relate to either 180, 181, 182, 183 and or 184. See Table 3.2.1.4 for further information on the number of director duty offences reported.</t>
  </si>
  <si>
    <t>Note 4: Creditor defeating dispositions (Section 588FDB 588GAC) were added to list of possible misconduct for reports lodged from 18 March 2024</t>
  </si>
  <si>
    <t>Table 3.2.1.4 - Initial external administrators' and receivers' reports for Other (business &amp; personal) services industry—Possible misconduct of directors duties by region (1 July 2023–30 June 2024)</t>
  </si>
  <si>
    <t>Sections 180— Directors duties</t>
  </si>
  <si>
    <t>Sections 181— Directors duties</t>
  </si>
  <si>
    <t>Sections 182— Directors duties</t>
  </si>
  <si>
    <t>Sections 183— Directors duties</t>
  </si>
  <si>
    <t>Sections 184— Directors duties</t>
  </si>
  <si>
    <t>Table 3.2.1.5 - Initial external administrators' and receivers' reports for Other (business &amp; personal) services industry—Assets, liabilities and deficiency by region (1 July 2023–30 June 2024)</t>
  </si>
  <si>
    <t>ASSET CATEGORIES</t>
  </si>
  <si>
    <t>Less than $1</t>
  </si>
  <si>
    <t>$1–$10,000</t>
  </si>
  <si>
    <t>$10,001–$20,000</t>
  </si>
  <si>
    <t>$20,001–$30,000</t>
  </si>
  <si>
    <t>$30,001–$50,000</t>
  </si>
  <si>
    <t>$50,001–$100,000</t>
  </si>
  <si>
    <t>$100,001–$250,000</t>
  </si>
  <si>
    <t>$250,001 – less than $1 million</t>
  </si>
  <si>
    <t>$1 million – less than $5 million</t>
  </si>
  <si>
    <t>$5 million – $10 million</t>
  </si>
  <si>
    <t>Over $10 million</t>
  </si>
  <si>
    <t>LIABILITIES CATEGORIES</t>
  </si>
  <si>
    <t>DEFICIENCY CATEGORIES</t>
  </si>
  <si>
    <t>$0–$50,000</t>
  </si>
  <si>
    <t>$50,001–$250,000</t>
  </si>
  <si>
    <t>$250,001–less than $500,000</t>
  </si>
  <si>
    <t>$500,000–less than $1 million</t>
  </si>
  <si>
    <t>$1 million–less than $5 million</t>
  </si>
  <si>
    <t>$5 million–$10 million</t>
  </si>
  <si>
    <t>Table 3.2.1.6 - Initial external administrators' and receivers' reports for Other (business &amp; personal) services industry—Unpaid employee entitlements by region (1 July 2023–30 June 2024)</t>
  </si>
  <si>
    <t>UNPAID WAGES</t>
  </si>
  <si>
    <t>$1–$1 000</t>
  </si>
  <si>
    <t>$1,001–$10,000</t>
  </si>
  <si>
    <t>$10,001–$50,000</t>
  </si>
  <si>
    <t>$50,001–$150,000</t>
  </si>
  <si>
    <t>$150,001–$250,000</t>
  </si>
  <si>
    <t>$250,001–$500,000</t>
  </si>
  <si>
    <t>$500,001–less than $1.5 million</t>
  </si>
  <si>
    <t>$1.5 million–$5 million</t>
  </si>
  <si>
    <t>Over $5 million</t>
  </si>
  <si>
    <t>Unknown</t>
  </si>
  <si>
    <t>Not Applicable</t>
  </si>
  <si>
    <t>UNPAID ANNUAL LEAVE</t>
  </si>
  <si>
    <t>$1–$1,000</t>
  </si>
  <si>
    <t>UNPAID PAY IN LIEU OF NOTICE</t>
  </si>
  <si>
    <t>UNPAID REDUNDANCY</t>
  </si>
  <si>
    <t>UNPAID LONG SERVICE LEAVE</t>
  </si>
  <si>
    <t>UNPAID SUPERANNUATION</t>
  </si>
  <si>
    <t>$500,001 – less than $1.5 million</t>
  </si>
  <si>
    <t>$1.5 million – $5 million</t>
  </si>
  <si>
    <t xml:space="preserve">Note 2:  'Not applicable' is where the registered liquidator selected 'no' when asked if there are outstanding employee entitlements. 'Not applicable' also occurs where the registered liquidator answered 'yes' to whether employee entitlements are outstanding and the amount outstanding against a particular category of employee entitlement is Nil or not specified. </t>
  </si>
  <si>
    <t>Table 3.2.1.7 - Initial external administrators' and receivers' reports for Other (business &amp; personal) services industry—Amount owed to secured creditors by region (1 July 2023–30 June 2024)</t>
  </si>
  <si>
    <t>$1–$250,000</t>
  </si>
  <si>
    <t>$500,001 – less than $1 million</t>
  </si>
  <si>
    <t>Table 3.2.1.8 - Initial external administrators' and receivers' reports for Other (business &amp; personal) services industry—Unpaid taxes and charges by region (1 July 2023–30 June 2024)</t>
  </si>
  <si>
    <t>$0</t>
  </si>
  <si>
    <t>$1–$100,000</t>
  </si>
  <si>
    <t>$500,001–less than $1 million</t>
  </si>
  <si>
    <t>Over $1 million</t>
  </si>
  <si>
    <t>Table 3.2.1.9 - Initial external administrators' and receivers' reports for Other (business &amp; personal) services industry—Unsecured creditors by region (1 July 2023–30 June 2024)</t>
  </si>
  <si>
    <t>NUMBER OF UNSECURED CREDITORS</t>
  </si>
  <si>
    <t>Less than 25</t>
  </si>
  <si>
    <t>25–50</t>
  </si>
  <si>
    <t>51–200</t>
  </si>
  <si>
    <t>More than 200</t>
  </si>
  <si>
    <t>Not applicable</t>
  </si>
  <si>
    <t>AMOUNT OWED TO UNSECURED CREDITORS</t>
  </si>
  <si>
    <t>Less than $100,000</t>
  </si>
  <si>
    <t>MORE THAN 50% OF DEBT OWED TO RELATED PARTIES</t>
  </si>
  <si>
    <t>Number</t>
  </si>
  <si>
    <t>ESTIMATED 'CENTS' IN THE $' DIVIDEND TO UNSECURED CREDITORS</t>
  </si>
  <si>
    <t>Greater than 0 but less than 11 cents</t>
  </si>
  <si>
    <t>11–20c</t>
  </si>
  <si>
    <t>21–50c</t>
  </si>
  <si>
    <t>51–100c</t>
  </si>
  <si>
    <t>Note 2:  'Not applicable' is where the registered liquidator selected 'no' when asked if there are amounts owed to unsecured creditors.</t>
  </si>
  <si>
    <t>Table 3.2.1.10 - Initial external administrators' and receivers' reports for Other (business &amp; personal) services industry—External administrator's remuneration by region (1 July 2023–30 June 2024)</t>
  </si>
  <si>
    <t>REMUNERATION FEES</t>
  </si>
  <si>
    <t>$1–$50,000</t>
  </si>
  <si>
    <t>Over $250,000</t>
  </si>
  <si>
    <t>Table 3.2.1.11 - Initial external administrators' and receivers' reports for Other (business &amp; personal) services industry—Estimated debts incurred after date of insolvency compared to estimated assets in reports alleging insolvent trading (1 July 2023–30 June 2024)</t>
  </si>
  <si>
    <t>Estimate of debts incurred</t>
  </si>
  <si>
    <t>Estimated Assets</t>
  </si>
  <si>
    <t>$1-$10,000</t>
  </si>
  <si>
    <t>$10,001–
$20,000</t>
  </si>
  <si>
    <t>$20,001–
$30,000</t>
  </si>
  <si>
    <t>$30,001–
$50,000</t>
  </si>
  <si>
    <t>$50,001–
$100,000</t>
  </si>
  <si>
    <t>$100,001–
$250,000</t>
  </si>
  <si>
    <t>$250,001 – less than 
$1 million</t>
  </si>
  <si>
    <t>$1 million – less than 
$5 million</t>
  </si>
  <si>
    <t>$5 million – 
$10 million</t>
  </si>
  <si>
    <t>Over 
$10 million</t>
  </si>
  <si>
    <t>$0-$250,000</t>
  </si>
  <si>
    <t>$250,001 to less than $1 million</t>
  </si>
  <si>
    <t>$1 million to $5 million</t>
  </si>
  <si>
    <t>Unable to determine</t>
  </si>
  <si>
    <t>Table 3.2.1.12 - Initial external administrators' and receivers' reports for Other (business &amp; personal) services industry—Estimated debts incurred after date of insolvency compared to number of unsecured creditors in reports alleging insolvent trading (1 July 2023–30 June 2024)</t>
  </si>
  <si>
    <t>Number of unsecured creditors</t>
  </si>
  <si>
    <t>25-50</t>
  </si>
  <si>
    <t>51-200</t>
  </si>
  <si>
    <t>% of 
reports</t>
  </si>
  <si>
    <t>Table 3.2.1.13 - Initial external administrators' and receivers' reports for Other (business &amp; personal) services industry—Period in which company became insolvent  in reports alleging insolvent trading (1 July 2023–30 June 2024)</t>
  </si>
  <si>
    <t>Period in which company became insolvent</t>
  </si>
  <si>
    <t>At appointment</t>
  </si>
  <si>
    <t>1-3 months before appointment</t>
  </si>
  <si>
    <t>4-9 months before appointment</t>
  </si>
  <si>
    <t>10-15 months before appointment</t>
  </si>
  <si>
    <t>16-24 months before appointment</t>
  </si>
  <si>
    <t>Over 2 years before appointment</t>
  </si>
  <si>
    <t>Table 3.2.1.14 - Initial external administrators' and receivers' reports for Other (business &amp; personal) services industry—Basis for determining when the company became insolvent in reports alleging insolvent trading (1 July 2023–30 June 2024)</t>
  </si>
  <si>
    <t>Basis for determining Insolvency</t>
  </si>
  <si>
    <t>Cash flow analysis</t>
  </si>
  <si>
    <t>Trading history analysis</t>
  </si>
  <si>
    <t>Balance sheet analysis</t>
  </si>
  <si>
    <t>Informed by director(s)</t>
  </si>
  <si>
    <t>Note 1: There is commonly more than one basis for determining when a company became insolvent. External Administrators or Receivers/Managing Controllers may nominate multiple bases in a report lodged.</t>
  </si>
  <si>
    <t>Table 3.2.1.15 - Initial external administrators' and receivers' reports for Other (business &amp; personal) services industry—Indicators that director had reasonable grounds to suspect company is insolvent in reports alleging insolvent trading (1 July 2023–30 June 2024)</t>
  </si>
  <si>
    <t>Indicators of Insolvency</t>
  </si>
  <si>
    <t>Financial statements that disclose history of serious shortage of working capital and unprofitable trading</t>
  </si>
  <si>
    <t>Poor or deteriorating cash flow or evidence of dishonoured payments</t>
  </si>
  <si>
    <t>Difficulties paying debts when they fell due (e.g. evidenced by letters of demand, recovery proceedings, increasing age of accounts payable)</t>
  </si>
  <si>
    <t>Non-payment of statutory debts 
(e.g. PAYGW, SGC, GST)</t>
  </si>
  <si>
    <t>Poor or deteriorating working capital</t>
  </si>
  <si>
    <t>Increasing difficulties collecting debts</t>
  </si>
  <si>
    <t>Overdraft and/or other finance facilities at their limit</t>
  </si>
  <si>
    <t>Evidence of creditors attempting to obtain payment of outstanding debts</t>
  </si>
  <si>
    <t>Note 1: There is commonly more than one indicator that the director had reasonable grounds to suspect that a company had became insolvent. External Administrators or Receivers/Managing Controllers may nominate multiple indicators in a report lodged.</t>
  </si>
  <si>
    <t>Table 3.2.2.1 - Initial external administrators' and receivers' reports for Construction industry—Size of company as measured by number of FTEs by region</t>
  </si>
  <si>
    <t>Table 3.2.2.2 - Initial external administrators' and receivers' reports for Construction industry—Nominated causes of failure by region</t>
  </si>
  <si>
    <t>Table 3.2.2.3 - Initial external administrators' and receivers' reports for Construction industry—Possible misconduct by region</t>
  </si>
  <si>
    <t xml:space="preserve">Table 3.2.2.4 - Initial external administrators' and receivers' reports for Construction industry—Possible misconduct of directors duties by region </t>
  </si>
  <si>
    <t xml:space="preserve">Table 3.2.2.5 - Initial external administrators' and receivers' reports for Construction industry—Assets, liabilities and deficiency by region </t>
  </si>
  <si>
    <t xml:space="preserve">Table 3.2.2.6 - Initial external administrators' and receivers' reports for Construction industry—Unpaid employee entitlements by region </t>
  </si>
  <si>
    <t>Table 3.2.2.7 - Initial external administrators' and receivers' reports for Construction industry—Amount owed to secured creditors by region</t>
  </si>
  <si>
    <t xml:space="preserve">Table 3.2.2.8 - Initial external administrators' and receivers' reports for Construction industry—Unpaid taxes and charges by region </t>
  </si>
  <si>
    <t xml:space="preserve">Table 3.2.2.9 - Initial external administrators' and receivers' reports for Construction industry—Unsecured creditors by region </t>
  </si>
  <si>
    <t>Table 3.2.2.10 - Initial external administrators' and receivers' reports for Construction industry—External administrator's remuneration by region</t>
  </si>
  <si>
    <t xml:space="preserve">Table 3.2.2.11 - Initial external administrators' and receivers' reports for Construction industry—Estimated debts incurred after date of insolvency compared to estimated assets </t>
  </si>
  <si>
    <t>Table 3.2.2.12 - Initial external administrators' and receivers' reports for Construction industry—Estimated debts incurred after date of insolvency compared to number of unsecured creditors</t>
  </si>
  <si>
    <t xml:space="preserve">Table 3.2.2.13 - Initial external administrators' and receivers' reports for Construction industry—Period in which company became insolvent </t>
  </si>
  <si>
    <t xml:space="preserve">Table 3.2.2.14 - Initial external administrators' and receivers' reports for Construction industry—Basis for determining when the company became insolvent </t>
  </si>
  <si>
    <t xml:space="preserve">Table 3.2.2.15 - Initial external administrators' and receivers' reports for Construction industry—Indicators that director had reasonable grounds to suspect company insolvent </t>
  </si>
  <si>
    <t>Table 3.2.2.1 - Initial external administrators' and receivers' reports for Construction industry—Size of company as measured by number of FTEs by region (1 July 2023–30 June 2024)</t>
  </si>
  <si>
    <t>Table 3.2.2.2 - Initial external administrators' and receivers' reports for Construction industry—Nominated causes of failure by region 
(1 July 2023–30 June 2024)</t>
  </si>
  <si>
    <t>Table 3.2.2.3 - Initial external administrators' and receivers' reports for Construction industry—Possible misconduct by region 
(1 July 2023–30 June 2024)</t>
  </si>
  <si>
    <t>Table 3.2.2.4 - Initial external administrators' and receivers' reports for Construction industry—Possible misconduct of directors duties by region (1 July 2023–30 June 2024)</t>
  </si>
  <si>
    <t>Table 3.2.2.5 - Initial external administrators' and receivers' reports for Construction industry—Assets, liabilities and deficiency by region 
(1 July 2023–30 June 2024)</t>
  </si>
  <si>
    <t>$250,001–less than $1 million</t>
  </si>
  <si>
    <t>Table 3.2.2.6 - Initial external administrators' and receivers' reports for Construction industry—Unpaid employee entitlements by region 
(1 July 2023–30 June 2024)</t>
  </si>
  <si>
    <t>`</t>
  </si>
  <si>
    <t>Table 3.2.2.7 - Initial external administrators' and receivers' reports for Construction industry—Amount owed to secured creditors by region 
(1 July 2023–30 June 2024)</t>
  </si>
  <si>
    <t>Table 3.2.2.8 - Initial external administrators' and receivers' reports for Construction industry—Unpaid taxes and charges by region 
(1 July 2023–30 June 2024)</t>
  </si>
  <si>
    <t>Table 3.2.2.9 - Initial external administrators' and receivers' reports for Construction industry—Unsecured creditors by region 
(1 July 2023–30 June 2024)</t>
  </si>
  <si>
    <t>Note:  'Not applicable' is where the registered liquidator selected 'no' when asked if there are amounts owed to unsecured creditors.</t>
  </si>
  <si>
    <t>Table 3.2.2.10 - Initial external administrators' and receivers' reports for Construction industry—External administrator's remuneration by region (1 July 2023–30 June 2024)</t>
  </si>
  <si>
    <t>Table 3.2.2.11 - Initial external administrators' and receivers' reports for Construction industry—Estimated debts incurred after date of insolvency compared to estimated assets  in reports alleging insolvent trading (1 July 2023–30 June 2024)</t>
  </si>
  <si>
    <t>Estimate Assets</t>
  </si>
  <si>
    <t>Table 3.2.2.12 - Initial external administrators' and receivers' reports for Construction industry—Estimated debts incurred after date of insolvency compared to number of 
unsecured creditors in reports alleging insolvent trading (1 July 2023–30 June 2024)</t>
  </si>
  <si>
    <t>Number of  unsecured creditors</t>
  </si>
  <si>
    <t>Table 3.2.2.13 - Initial external administrators' and receivers' reports for Construction industry—Period in which company became insolvent  in reports alleging insolvent trading 
(1 July 2023–30 June 2024)</t>
  </si>
  <si>
    <t>Table 3.2.2.14 - Initial external administrators' and receivers' reports for Construction industry—Basis for determining when the company became insolvent  in reports alleging insolvent trading (1 July 2023–30 June 2024)</t>
  </si>
  <si>
    <t>Table 3.2.2.15 - Initial external administrators' and receivers' reports for Construction industry—Indicators that director had reasonable grounds to suspect company insolvent  in reports alleging insolvent trading (1 July 2023–30 June 2024)</t>
  </si>
  <si>
    <t>Table 3.2.3.1 - Initial external administrators' and receivers' reports for Accommodation &amp; food services industry—Size of company as measured by number of FTEs by region</t>
  </si>
  <si>
    <t>Table 3.2.3.2 - Initial external administrators' and receivers' reports for Accommodation &amp; food services industry—Nominated causes of failure by region</t>
  </si>
  <si>
    <t>Table 3.2.3.3 - Initial external administrators' and receivers' reports for Accommodation &amp; food services industry—Possible misconduct by region</t>
  </si>
  <si>
    <t xml:space="preserve">Table 3.2.3.4 - Initial external administrators' and receivers' reports for Accommodation &amp; food services industry—Possible misconduct of directors duties by region </t>
  </si>
  <si>
    <t xml:space="preserve">Table 3.2.3.5 - Initial external administrators' and receivers' reports for Accommodation &amp; food services industry—Assets, liabilities and deficiency by region </t>
  </si>
  <si>
    <t xml:space="preserve">Table 3.2.3.6 - Initial external administrators' and receivers' reports for Accommodation &amp; food services industry—Unpaid employee entitlements by region </t>
  </si>
  <si>
    <t>Table 3.2.3.7 - Initial external administrators' and receivers' reports for Accommodation &amp; food services industry—Amount owed to secured creditors by region</t>
  </si>
  <si>
    <t xml:space="preserve">Table 3.2.3.8 - Initial external administrators' and receivers' reports for Accommodation &amp; food services industry—Unpaid taxes and charges by region </t>
  </si>
  <si>
    <t xml:space="preserve">Table 3.2.3.9 - Initial external administrators' and receivers' reports for Accommodation &amp; food services industry—Unsecured creditors by region </t>
  </si>
  <si>
    <t>Table 3.2.3.10 - Initial external administrators' and receivers' reports for Accommodation &amp; food services industry—External administrator's remuneration by region</t>
  </si>
  <si>
    <t xml:space="preserve">Table 3.2.3.11 - Initial external administrators' and receivers' reports for Accommodation &amp; food services industry—Estimated debts incurred after date of insolvency compared to estimated assets </t>
  </si>
  <si>
    <t>Table 3.2.3.12 - Initial external administrators' and receivers' reports for Accommodation &amp; food services industry—Estimated debts incurred after date of insolvency compared to number of unsecured creditors</t>
  </si>
  <si>
    <t xml:space="preserve">Table 3.2.3.13 - Initial external administrators' and receivers' reports for Accommodation &amp; food services industry—Period in which company became insolvent </t>
  </si>
  <si>
    <t xml:space="preserve">Table 3.2.3.14 - Initial external administrators' and receivers' reports for Accommodation &amp; food services industry—Basis for determining when the company became insolvent </t>
  </si>
  <si>
    <t xml:space="preserve">Table 3.2.3.15 - Initial external administrators' and receivers' reports for Accommodation &amp; food services industry—Indicators that director had reasonable grounds to suspect company insolvent </t>
  </si>
  <si>
    <t>Table 3.2.3.1 - Initial external administrators' and receivers' reports for Accommodation &amp; food services industry—Size of company as measured by number of FTEs by region (1 July 2023–30 June 2024)</t>
  </si>
  <si>
    <t>Table 3.2.3.2 - Initial external administrators' and receivers' reports for Accommodation &amp; food services industry—Nominated causes of failure by region (1 July 2023–30 June 2024)</t>
  </si>
  <si>
    <t>Table 3.2.3.3 - Initial external administrators' and receivers' reports for Accommodation &amp; food services industry—Possible misconduct by region (1 July 2023–30 June 2024)</t>
  </si>
  <si>
    <t>Table 3.2.3.4 - Initial external administrators' and receivers' reports for Accommodation &amp; food services industry—Possible misconduct of directors duties by region (1 July 2023–30 June 2024)</t>
  </si>
  <si>
    <t>Table 3.2.3.5 - Initial external administrators' and receivers' reports for Accommodation &amp; food services industry—Assets, liabilities and deficiency by region (1 July 2023–30 June 2024)</t>
  </si>
  <si>
    <t>Table 3.2.3.6 - Initial external administrators' and receivers' reports for Accommodation &amp; food services industry—Unpaid employee entitlements by region (1 July 2023–30 June 2024)</t>
  </si>
  <si>
    <t>Table 3.2.3.7 - Initial external administrators' and receivers' reports for Accommodation &amp; food services industry—Amount owed to secured creditors by region (1 July 2023–30 June 2024)</t>
  </si>
  <si>
    <t>Table 3.2.3.8 - Initial external administrators' and receivers' reports for Accommodation &amp; food services industry—Unpaid taxes and charges by region (1 July 2023–30 June 2024)</t>
  </si>
  <si>
    <t>Table 3.2.3.9 - Initial external administrators' and receivers' reports for Accommodation &amp; food services industry—Unsecured creditors by region (1 July 2023–30 June 2024)</t>
  </si>
  <si>
    <t>Table 3.2.3.10 - Initial external administrators' and receivers' reports for Accommodation &amp; food services industry—External administrator's remuneration by region (1 July 2023–30 June 2024)</t>
  </si>
  <si>
    <t>Table 3.2.3.11 - Initial external administrators' and receivers' reports for Accommodation &amp; food services industry—Estimated debts incurred after date of insolvency compared to estimated assets in reports alleging insolvent trading (1 July 2023–30 June 2024)</t>
  </si>
  <si>
    <t>Table 3.2.3.12 - Initial external administrators' and receivers' reports for Accommodation &amp; food services industry—Estimated debts incurred after date of insolvency compared to number of unsecured creditors in reports alleging insolvent trading (1 July 2023–30 June 2024)</t>
  </si>
  <si>
    <t>Table 3.2.3.13 - Initial external administrators' and receivers' reports for Accommodation &amp; food services industry—Period in which company became insolvent in reports alleging insolvent trading  (1 July 2023–30 June 2024)</t>
  </si>
  <si>
    <t>Table 3.2.3.14 - Initial external administrators' and receivers' reports for Accommodation &amp; food services industry—Basis for determining when the company became insolvent in reports alleging insolvent trading (1 July 2023–30 June 2024)</t>
  </si>
  <si>
    <t>Table 3.2.3.15 - Initial external administrators' and receivers' reports for Accommodation &amp; food services industry—Indicators that director had reasonable grounds to suspect company insolvent in reports alleging insolvent trading (1 July 2023–30 June 2024)</t>
  </si>
  <si>
    <t>Table 3.2.4.1 - Initial external administrators' and receivers' reports for Retail trade industry—Size of company as measured by number of FTEs by region</t>
  </si>
  <si>
    <t>Table 3.2.4.2 - Initial external administrators' and receivers' reports for Retail trade industry—Nominated causes of failure by region</t>
  </si>
  <si>
    <t>Table 3.2.4.3 - Initial external administrators' and receivers' reports for Retail trade industry—Possible misconduct by region</t>
  </si>
  <si>
    <t xml:space="preserve">Table 3.2.4.4 - Initial external administrators' and receivers' reports for Retail trade industry—Possible misconduct of directors duties by region </t>
  </si>
  <si>
    <t xml:space="preserve">Table 3.2.4.5 - Initial external administrators' and receivers' reports for Retail trade industry—Assets, liabilities and deficiency by region </t>
  </si>
  <si>
    <t xml:space="preserve">Table 3.2.4.6 - Initial external administrators' and receivers' reports for Retail trade industry—Unpaid employee entitlements by region </t>
  </si>
  <si>
    <t>Table 3.2.4.7 - Initial external administrators' and receivers' reports for Retail trade industry—Amount owed to secured creditors by region</t>
  </si>
  <si>
    <t xml:space="preserve">Table 3.2.4.8 - Initial external administrators' and receivers' reports for Retail trade industry—Unpaid taxes and charges by region </t>
  </si>
  <si>
    <t xml:space="preserve">Table 3.2.4.9 - Initial external administrators' and receivers' reports for Retail trade industry—Unsecured creditors by region </t>
  </si>
  <si>
    <t>Table 3.2.4.10 - Initial external administrators' and receivers' reports for Retail trade industry—External administrator's remuneration by region</t>
  </si>
  <si>
    <t xml:space="preserve">Table 3.2.4.11 - Initial external administrators' and receivers' reports for Retail trade industry—Estimated debts incurred after date of insolvency compared to estimated assets </t>
  </si>
  <si>
    <t>Table 3.2.4.12 - Initial external administrators' and receivers' reports for Retail trade industry—Estimated debts incurred after date of insolvency compared to number of unsecured creditors</t>
  </si>
  <si>
    <t xml:space="preserve">Table 3.2.4.13 - Initial external administrators' and receivers' reports for Retail trade industry—Period in which company became insolvent </t>
  </si>
  <si>
    <t xml:space="preserve">Table 3.2.4.14 - Initial external administrators' and receivers' reports for Retail trade industry—Basis for determining when the company became insolvent </t>
  </si>
  <si>
    <t xml:space="preserve">Table 3.2.4.15 - Initial external administrators' and receivers' reports for Retail trade industry—Indicators that director had reasonable grounds to suspect company insolvent </t>
  </si>
  <si>
    <t>Table 3.2.4.1 - Initial external administrators' and receivers' reports for Retail trade industry—Size of company as measured by number of FTEs by region (1 July 2023–27 March 2024)</t>
  </si>
  <si>
    <t>Table 3.2.4.2 - Initial external administrators' and receivers' reports for Retail trade industry—Nominated causes of failure by region (1 July 2023–30 June 2024)</t>
  </si>
  <si>
    <t>Table 3.2.4.3 - Initial external administrators' and receivers' reports for Retail trade industry—Possible misconduct by region 
(1 July 2023–30 June 2024)</t>
  </si>
  <si>
    <t>Note 3: If an External Administrator or Receiver/Managing Controller identifies director's duties offences, they then identify whether or not there are multiple offences and specify if they relate to either 180, 181, 182, 183 and or 184. See Table 3.2.1.4 for further information on the number of director duty offences reported</t>
  </si>
  <si>
    <t>Table 3.2.4.4 - Initial external administrators' and receivers' reports for Retail trade industry—Possible misconduct of directors duties by region 
(1 July 2023–30 June 2024)</t>
  </si>
  <si>
    <t>Table 3.2.4.5 - Initial external administrators' and receivers' reports for Retail trade industry—Assets, liabilities and deficiency by region 
(1 July 2023–30 June 2024)</t>
  </si>
  <si>
    <t>Table 3.2.4.6 - Initial external administrators' and receivers' reports for Retail trade industry—Unpaid employee entitlements by region 
(1 July 2023–30 June 2024)</t>
  </si>
  <si>
    <t>Table 3.2.4.7 - Initial external administrators' and receivers' reports for Retail trade industry—Amount owed to secured creditors by region 
(1 July 2023–30 June 2024)</t>
  </si>
  <si>
    <t>Table 3.2.4.8 - Initial external administrators' and receivers' reports for Retail trade industry—Unpaid taxes and charges by region 
(1 July 2023–30 June 2024)</t>
  </si>
  <si>
    <t>Table 3.2.4.9 - Initial external administrators' and receivers' reports for Retail trade industry—Unsecured creditors by region 
(1 July 2023–30 June 2024)</t>
  </si>
  <si>
    <t xml:space="preserve"> </t>
  </si>
  <si>
    <t>Note 1:  'Not applicable' is where the registered liquidator selected 'no' when asked if there are amounts owed to unsecured creditors.</t>
  </si>
  <si>
    <t>Table 3.2.4.10 - Initial external administrators' and receivers' reports for Retail trade industry—External administrator's remuneration by region 
(1 July 2023–30 June 2024)</t>
  </si>
  <si>
    <t>Table 3.2.4.11 - Initial external administrators' and receivers' reports for Retail trade industry—Estimated debts incurred after date of insolvency compared to estimated assets in reports alleging insolvent trading (1 July 2023–30 June 2024)</t>
  </si>
  <si>
    <t>Table 3.2.4.12 - Initial external administrators' and receivers' reports for Retail trade industry—Estimated debts incurred after date of insolvency compared to number of unsecured creditors in reports alleging insolvent trading (1 July 2023–30 June 2024)</t>
  </si>
  <si>
    <t>Table 3.2.4.13 - Initial external administrators' and receivers' reports for Retail trade industry—Period in which company became insolvent  in reports alleging insolvent trading 
(1 July 2023–30 June 2024)</t>
  </si>
  <si>
    <t>Table 3.2.4.14 - Initial external administrators' and receivers' reports for Retail trade industry—Basis for determining when the company became insolvent in reports alleging insolvent trading (1 July 2023–30 June 2024)</t>
  </si>
  <si>
    <t>Table 3.2.4.15 - Initial external administrators' and receivers' reports for Retail trade industry—Indicators that director had reasonable grounds to suspect company insolvent in reports alleging insolvent trading (1 July 2023–30 June 2024)</t>
  </si>
  <si>
    <t>Table 3.2.5.1 - Initial external administrators' and receivers' reports for Transport, postal &amp; warehousing industry—Size of company as measured by number of FTEs by region</t>
  </si>
  <si>
    <t>Table 3.2.5.2 - Initial external administrators' and receivers' reports for Transport, postal &amp; warehousing industry—Nominated causes of failure by region</t>
  </si>
  <si>
    <t>Table 3.2.5.3 - Initial external administrators' and receivers' reports for Transport, postal &amp; warehousing industry—Possible misconduct by region</t>
  </si>
  <si>
    <t xml:space="preserve">Table 3.2.5.4 - Initial external administrators' and receivers' reports for Transport, postal &amp; warehousing industry—Possible misconduct of directors duties by region </t>
  </si>
  <si>
    <t xml:space="preserve">Table 3.2.5.5 - Initial external administrators' and receivers' reports for Transport, postal &amp; warehousing industry—Assets, liabilities and deficiency by region </t>
  </si>
  <si>
    <t xml:space="preserve">Table 3.2.5.6 - Initial external administrators' and receivers' reports for Transport, postal &amp; warehousing industry—Unpaid employee entitlements by region </t>
  </si>
  <si>
    <t>Table 3.2.5.7 - Initial external administrators' and receivers' reports for Transport, postal &amp; warehousing industry—Amount owed to secured creditors by region</t>
  </si>
  <si>
    <t xml:space="preserve">Table 3.2.5.8 - Initial external administrators' and receivers' reports for Transport, postal &amp; warehousing industry—Unpaid taxes and charges by region </t>
  </si>
  <si>
    <t xml:space="preserve">Table 3.2.5.9 - Initial external administrators' and receivers' reports for Transport, postal &amp; warehousing industry—Unsecured creditors by region </t>
  </si>
  <si>
    <t>Table 3.2.5.10 - Initial external administrators' and receivers' reports for Transport, postal &amp; warehousing industry—External administrator's remuneration by region</t>
  </si>
  <si>
    <t xml:space="preserve">Table 3.2.5.11 - Initial external administrators' and receivers' reports for Transport, postal &amp; warehousing industry—Estimated debts incurred after date of insolvency compared to estimated assets </t>
  </si>
  <si>
    <t>Table 3.2.5.12 - Initial external administrators' and receivers' reports for Transport, postal &amp; warehousing industry—Estimated debts incurred after date of insolvency compared to number of unsecured creditors</t>
  </si>
  <si>
    <t xml:space="preserve">Table 3.2.5.13 - Initial external administrators' and receivers' reports for Transport, postal &amp; warehousing industry—Period in which company became insolvent </t>
  </si>
  <si>
    <t xml:space="preserve">Table 3.2.5.14 - Initial external administrators' and receivers' reports for Transport, postal &amp; warehousing industry—Basis for determining when the company became insolvent </t>
  </si>
  <si>
    <t xml:space="preserve">Table 3.2.5.15 - Initial external administrators' and receivers' reports for Transport, postal &amp; warehousing industry—Indicators that director had reasonable grounds to suspect company insolvent </t>
  </si>
  <si>
    <t>Table 3.2.5.1 - Initial external administrators' and receivers' reports for Transport, postal &amp; warehousing industry—Size of company as measured by number of FTEs by region (1 July 2023–30 June 2024)</t>
  </si>
  <si>
    <t>Table 3.2.5.2 - Initial external administrators' and receivers' reports for Transport, postal &amp; warehousing industry—Nominated causes of failure by region (1 July 2023–30 June 2024)</t>
  </si>
  <si>
    <t>Table 3.2.5.3 - Initial external administrators' and receivers' reports for Transport, postal &amp; warehousing industry—Possible misconduct by region  (1 July 2023–30 June 2024)</t>
  </si>
  <si>
    <t>Table 3.2.5.4 - Initial external administrators' and receivers' reports for Transport, postal &amp; warehousing industry—Possible misconduct of directors duties by region (1 July 2023–30 June 2024)</t>
  </si>
  <si>
    <t>Table 3.2.5.5 - Initial external administrators' and receivers' reports for Transport, postal &amp; warehousing industry—Assets, liabilities and deficiency by region (1 July 2023–30 June 2024)</t>
  </si>
  <si>
    <t>Table 3.2.5.6 - Initial external administrators' and receivers' reports for Transport, postal &amp; warehousing industry—Unpaid employee entitlements by region  (1 July 2023–30 June 2024)</t>
  </si>
  <si>
    <t>Table 3.2.5.7 - Initial external administrators' and receivers' reports for Transport, postal &amp; warehousing industry—Amount owed to secured creditors by region (1 July 2023–30 June 2024)</t>
  </si>
  <si>
    <t>Table 3.2.5.8 - Initial external administrators' and receivers' reports for Transport, postal &amp; warehousing industry—Unpaid taxes and charges by region (1 July 2023–30 June 2024)</t>
  </si>
  <si>
    <t>Table 3.2.5.9 - Initial external administrators' and receivers' reports for Transport, postal &amp; warehousing industry—Unsecured creditors by region (1 July 2023–30 June 2024)</t>
  </si>
  <si>
    <t>Table 3.2.5.10 - Initial external administrators' and receivers' reports for Transport, postal &amp; warehousing industry—External administrator's remuneration by region (1 July 2023–30 June 2024)</t>
  </si>
  <si>
    <t>Table 3.2.5.11 - Initial external administrators' and receivers' reports for Transport, postal &amp; warehousing industry—Estimated debts incurred after date of insolvency compared to estimated assets in reports alleging insolvent trading (1 July 2023–30 June 2024)</t>
  </si>
  <si>
    <t>Table 3.2.5.12 - Initial external administrators' and receivers' reports for Transport, postal &amp; warehousing industry—Estimated debts incurred after date of insolvency compared to number of unsecured creditors in reports alleging insolvent trading (1 July 2023–30 June 2024)</t>
  </si>
  <si>
    <t>Table 3.2.5.13 - Initial external administrators' and receivers' reports for Transport, postal &amp; warehousing industry—Period in which company became insolvent in reports alleging insolvent trading (1 July 2023–30 June 2024)</t>
  </si>
  <si>
    <t>Table 3.2.5.14 - Initial external administrators' and receivers' reports for Transport, postal &amp; warehousing industry—Basis for determining when the company became insolvent in reports alleging insolvent trading (1 July 2023–30 June 2024)</t>
  </si>
  <si>
    <t>Table 3.2.5.15 - Initial external administrators' and receivers' reports for Transport, postal &amp; warehousing industry—Indicators that director had reasonable grounds to suspect company insolvent in reports alleging insolvent trading (1 July 2023–30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</si>
</sst>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3" formatCode="_-* #,##0.00_-;\-* #,##0.00_-;_-* &quot;-&quot;??_-;_-@_-"/>
    <numFmt numFmtId="164" formatCode="0.0%"/>
    <numFmt numFmtId="165" formatCode="_-* #,##0_-;\-* #,##0_-;_-* &quot;-&quot;??_-;_-@_-"/>
  </numFmts>
  <fonts count="35">
    <font>
      <sz val="11"/>
      <color theme="1"/>
      <name val="Calibri"/>
      <family val="2"/>
      <scheme val="minor"/>
    </font>
    <font>
      <b/>
      <sz val="10"/>
      <name val="Arial"/>
      <family val="2"/>
    </font>
    <font>
      <sz val="8.25"/>
      <color rgb="FF000000"/>
      <name val="Verdana"/>
      <family val="2"/>
    </font>
    <font>
      <b/>
      <sz val="12"/>
      <name val="Arial"/>
      <family val="2"/>
    </font>
    <font>
      <b/>
      <sz val="8"/>
      <name val="Arial"/>
      <family val="2"/>
    </font>
    <font>
      <sz val="8"/>
      <name val="Arial"/>
      <family val="2"/>
    </font>
    <font>
      <sz val="12"/>
      <name val="Arial"/>
      <family val="2"/>
    </font>
    <font>
      <u/>
      <sz val="11"/>
      <color theme="10"/>
      <name val="Calibri"/>
      <family val="2"/>
    </font>
    <font>
      <b/>
      <sz val="12"/>
      <color theme="10"/>
      <name val="Arial"/>
      <family val="2"/>
    </font>
    <font>
      <sz val="11"/>
      <color rgb="FFFF0000"/>
      <name val="Calibri"/>
      <family val="2"/>
      <scheme val="minor"/>
    </font>
    <font>
      <sz val="11"/>
      <name val="Calibri"/>
      <family val="2"/>
      <scheme val="minor"/>
    </font>
    <font>
      <sz val="8"/>
      <color rgb="FF0000FF"/>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ahoma"/>
      <family val="2"/>
    </font>
    <font>
      <sz val="11"/>
      <name val="Calibri"/>
      <family val="2"/>
    </font>
    <font>
      <b/>
      <sz val="11"/>
      <name val="Calibri"/>
      <family val="2"/>
      <scheme val="minor"/>
    </font>
    <font>
      <sz val="10"/>
      <name val="Arial"/>
      <family val="2"/>
    </font>
    <font>
      <sz val="11"/>
      <name val="Arial"/>
      <family val="2"/>
    </font>
    <font>
      <sz val="9"/>
      <name val="Calibri"/>
      <family val="2"/>
      <scheme val="minor"/>
    </font>
    <font>
      <sz val="1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style="thin">
        <color indexed="8"/>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0">
    <xf numFmtId="0" fontId="0" fillId="0" borderId="0"/>
    <xf numFmtId="0" fontId="7" fillId="0" borderId="0" applyNumberFormat="0" applyFill="0" applyBorder="0" applyAlignment="0" applyProtection="0">
      <alignment vertical="top"/>
      <protection locked="0"/>
    </xf>
    <xf numFmtId="0" fontId="13" fillId="0" borderId="0" applyNumberFormat="0" applyFill="0" applyBorder="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8" applyNumberFormat="0" applyAlignment="0" applyProtection="0"/>
    <xf numFmtId="0" fontId="21" fillId="6" borderId="9" applyNumberFormat="0" applyAlignment="0" applyProtection="0"/>
    <xf numFmtId="0" fontId="22" fillId="6" borderId="8" applyNumberFormat="0" applyAlignment="0" applyProtection="0"/>
    <xf numFmtId="0" fontId="23" fillId="0" borderId="10" applyNumberFormat="0" applyFill="0" applyAlignment="0" applyProtection="0"/>
    <xf numFmtId="0" fontId="24" fillId="7" borderId="11" applyNumberFormat="0" applyAlignment="0" applyProtection="0"/>
    <xf numFmtId="0" fontId="9" fillId="0" borderId="0" applyNumberFormat="0" applyFill="0" applyBorder="0" applyAlignment="0" applyProtection="0"/>
    <xf numFmtId="0" fontId="12" fillId="8" borderId="12" applyNumberFormat="0" applyFont="0" applyAlignment="0" applyProtection="0"/>
    <xf numFmtId="0" fontId="25" fillId="0" borderId="0" applyNumberFormat="0" applyFill="0" applyBorder="0" applyAlignment="0" applyProtection="0"/>
    <xf numFmtId="0" fontId="26" fillId="0" borderId="13" applyNumberFormat="0" applyFill="0" applyAlignment="0" applyProtection="0"/>
    <xf numFmtId="0" fontId="27"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27" fillId="32" borderId="0" applyNumberFormat="0" applyBorder="0" applyAlignment="0" applyProtection="0"/>
    <xf numFmtId="0" fontId="28" fillId="0" borderId="0"/>
    <xf numFmtId="0" fontId="28" fillId="0" borderId="0"/>
    <xf numFmtId="0" fontId="12" fillId="0" borderId="0"/>
    <xf numFmtId="9" fontId="28"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29" fillId="0" borderId="0"/>
    <xf numFmtId="0" fontId="12" fillId="0" borderId="0"/>
    <xf numFmtId="43" fontId="12" fillId="0" borderId="0" applyFont="0" applyFill="0" applyBorder="0" applyAlignment="0" applyProtection="0"/>
    <xf numFmtId="0" fontId="28" fillId="0" borderId="0"/>
    <xf numFmtId="9" fontId="28"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8" borderId="12" applyNumberFormat="0" applyFont="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43" fontId="12" fillId="0" borderId="0" applyFont="0" applyFill="0" applyBorder="0" applyAlignment="0" applyProtection="0"/>
    <xf numFmtId="0" fontId="12" fillId="0" borderId="0"/>
    <xf numFmtId="0" fontId="12" fillId="0" borderId="0"/>
    <xf numFmtId="0" fontId="12" fillId="0" borderId="0"/>
    <xf numFmtId="0" fontId="12" fillId="8" borderId="12" applyNumberFormat="0" applyFont="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0" borderId="0"/>
    <xf numFmtId="0" fontId="12" fillId="0" borderId="0"/>
    <xf numFmtId="0" fontId="12" fillId="0" borderId="0"/>
    <xf numFmtId="43" fontId="28"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 fillId="0" borderId="0" applyNumberFormat="0" applyFill="0" applyBorder="0" applyAlignment="0" applyProtection="0">
      <alignment vertical="top"/>
      <protection locked="0"/>
    </xf>
    <xf numFmtId="43" fontId="12" fillId="0" borderId="0" applyFont="0" applyFill="0" applyBorder="0" applyAlignment="0" applyProtection="0"/>
    <xf numFmtId="9" fontId="12" fillId="0" borderId="0" applyFont="0" applyFill="0" applyBorder="0" applyAlignment="0" applyProtection="0"/>
  </cellStyleXfs>
  <cellXfs count="115">
    <xf numFmtId="0" fontId="0" fillId="0" borderId="0" xfId="0"/>
    <xf numFmtId="0" fontId="5" fillId="0" borderId="0" xfId="0" applyFont="1" applyAlignment="1">
      <alignment horizontal="right" wrapText="1"/>
    </xf>
    <xf numFmtId="0" fontId="4" fillId="0" borderId="0" xfId="0" applyFont="1" applyAlignment="1">
      <alignment horizontal="right" wrapText="1"/>
    </xf>
    <xf numFmtId="3" fontId="4" fillId="0" borderId="0" xfId="0" applyNumberFormat="1" applyFont="1" applyAlignment="1">
      <alignment horizontal="right"/>
    </xf>
    <xf numFmtId="3" fontId="4" fillId="0" borderId="2" xfId="0" applyNumberFormat="1" applyFont="1" applyBorder="1" applyAlignment="1">
      <alignment horizontal="right"/>
    </xf>
    <xf numFmtId="0" fontId="5" fillId="0" borderId="0" xfId="0" applyFont="1" applyAlignment="1">
      <alignment vertical="center" wrapText="1"/>
    </xf>
    <xf numFmtId="0" fontId="5" fillId="0" borderId="0" xfId="0" applyFont="1" applyAlignment="1">
      <alignment horizontal="left" vertical="center"/>
    </xf>
    <xf numFmtId="0" fontId="5" fillId="0" borderId="4" xfId="0" applyFont="1" applyBorder="1" applyAlignment="1">
      <alignment horizontal="left" vertical="center"/>
    </xf>
    <xf numFmtId="0" fontId="5" fillId="0" borderId="3"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10" fillId="0" borderId="0" xfId="0" applyFont="1"/>
    <xf numFmtId="0" fontId="30" fillId="0" borderId="0" xfId="0" applyFont="1"/>
    <xf numFmtId="3" fontId="5" fillId="0" borderId="0" xfId="0" applyNumberFormat="1" applyFont="1" applyAlignment="1">
      <alignment horizontal="right"/>
    </xf>
    <xf numFmtId="6" fontId="5" fillId="0" borderId="0" xfId="0" applyNumberFormat="1" applyFont="1" applyAlignment="1">
      <alignment horizontal="left" vertical="center"/>
    </xf>
    <xf numFmtId="6" fontId="5" fillId="0" borderId="3" xfId="0" applyNumberFormat="1" applyFont="1" applyBorder="1" applyAlignment="1">
      <alignment horizontal="left" vertical="center"/>
    </xf>
    <xf numFmtId="0" fontId="5" fillId="0" borderId="4" xfId="0" applyFont="1" applyBorder="1" applyAlignment="1">
      <alignment horizontal="left" wrapText="1"/>
    </xf>
    <xf numFmtId="0" fontId="5" fillId="0" borderId="3" xfId="0" applyFont="1" applyBorder="1" applyAlignment="1">
      <alignment horizontal="left"/>
    </xf>
    <xf numFmtId="0" fontId="4" fillId="0" borderId="2" xfId="0" applyFont="1" applyBorder="1" applyAlignment="1">
      <alignment horizontal="left"/>
    </xf>
    <xf numFmtId="0" fontId="5" fillId="0" borderId="4" xfId="0" applyFont="1" applyBorder="1" applyAlignment="1">
      <alignment horizontal="left"/>
    </xf>
    <xf numFmtId="0" fontId="5" fillId="0" borderId="0" xfId="0" applyFont="1" applyAlignment="1">
      <alignment horizontal="left" vertical="top"/>
    </xf>
    <xf numFmtId="0" fontId="5" fillId="0" borderId="4" xfId="0" applyFont="1" applyBorder="1" applyAlignment="1">
      <alignment horizontal="left" vertical="top"/>
    </xf>
    <xf numFmtId="6" fontId="5" fillId="0" borderId="0" xfId="0" applyNumberFormat="1" applyFont="1" applyAlignment="1">
      <alignment horizontal="left"/>
    </xf>
    <xf numFmtId="6" fontId="5" fillId="0" borderId="3" xfId="0" applyNumberFormat="1" applyFont="1" applyBorder="1" applyAlignment="1">
      <alignment horizontal="left"/>
    </xf>
    <xf numFmtId="6" fontId="5" fillId="0" borderId="0" xfId="0" applyNumberFormat="1" applyFont="1" applyAlignment="1">
      <alignment horizontal="right" wrapText="1"/>
    </xf>
    <xf numFmtId="0" fontId="4" fillId="0" borderId="2" xfId="0" applyFont="1" applyBorder="1" applyAlignment="1">
      <alignment horizontal="right"/>
    </xf>
    <xf numFmtId="165" fontId="4" fillId="0" borderId="2" xfId="118" applyNumberFormat="1" applyFont="1" applyFill="1" applyBorder="1" applyAlignment="1">
      <alignment horizontal="right"/>
    </xf>
    <xf numFmtId="164" fontId="4" fillId="0" borderId="2" xfId="119" applyNumberFormat="1" applyFont="1" applyFill="1" applyBorder="1" applyAlignment="1">
      <alignment horizontal="right"/>
    </xf>
    <xf numFmtId="0" fontId="5" fillId="0" borderId="0" xfId="0" applyFont="1" applyAlignment="1">
      <alignment wrapText="1"/>
    </xf>
    <xf numFmtId="0" fontId="4" fillId="0" borderId="0" xfId="0" applyFont="1" applyAlignment="1">
      <alignment horizontal="right" vertical="top" wrapText="1"/>
    </xf>
    <xf numFmtId="164" fontId="4" fillId="0" borderId="0" xfId="119" applyNumberFormat="1" applyFont="1" applyFill="1" applyBorder="1" applyAlignment="1">
      <alignment horizontal="right"/>
    </xf>
    <xf numFmtId="0" fontId="4" fillId="0" borderId="4" xfId="0" applyFont="1" applyBorder="1" applyAlignment="1">
      <alignment horizontal="right" wrapText="1"/>
    </xf>
    <xf numFmtId="3" fontId="4" fillId="0" borderId="0" xfId="0" applyNumberFormat="1" applyFont="1" applyAlignment="1">
      <alignment horizontal="right" vertical="top"/>
    </xf>
    <xf numFmtId="164" fontId="4" fillId="0" borderId="0" xfId="119" applyNumberFormat="1" applyFont="1" applyFill="1" applyAlignment="1">
      <alignment horizontal="right" vertical="top" wrapText="1"/>
    </xf>
    <xf numFmtId="0" fontId="30" fillId="0" borderId="0" xfId="0" applyFont="1" applyAlignment="1">
      <alignment vertical="top" wrapText="1"/>
    </xf>
    <xf numFmtId="3" fontId="10" fillId="0" borderId="0" xfId="0" applyNumberFormat="1" applyFont="1"/>
    <xf numFmtId="9" fontId="4" fillId="0" borderId="2" xfId="119" applyFont="1" applyFill="1" applyBorder="1" applyAlignment="1">
      <alignment horizontal="right"/>
    </xf>
    <xf numFmtId="0" fontId="10" fillId="0" borderId="0" xfId="0" applyFont="1" applyAlignment="1">
      <alignment vertical="top"/>
    </xf>
    <xf numFmtId="0" fontId="10" fillId="0" borderId="0" xfId="0" applyFont="1" applyAlignment="1">
      <alignment horizontal="left" vertical="top"/>
    </xf>
    <xf numFmtId="0" fontId="5" fillId="0" borderId="0" xfId="0" applyFont="1"/>
    <xf numFmtId="164" fontId="4" fillId="0" borderId="0" xfId="119" applyNumberFormat="1" applyFont="1" applyFill="1" applyBorder="1"/>
    <xf numFmtId="0" fontId="0" fillId="0" borderId="0" xfId="0" applyAlignment="1">
      <alignment horizontal="left"/>
    </xf>
    <xf numFmtId="0" fontId="5" fillId="0" borderId="3" xfId="0" applyFont="1" applyBorder="1" applyAlignment="1">
      <alignment horizontal="left" wrapText="1"/>
    </xf>
    <xf numFmtId="6" fontId="4" fillId="0" borderId="2" xfId="0" applyNumberFormat="1" applyFont="1" applyBorder="1" applyAlignment="1">
      <alignment horizontal="left" vertical="center"/>
    </xf>
    <xf numFmtId="0" fontId="4" fillId="0" borderId="0" xfId="0" applyFont="1" applyAlignment="1">
      <alignment horizontal="right"/>
    </xf>
    <xf numFmtId="0" fontId="5" fillId="0" borderId="4" xfId="0" applyFont="1" applyBorder="1" applyAlignment="1">
      <alignment horizontal="right" wrapText="1"/>
    </xf>
    <xf numFmtId="0" fontId="5" fillId="0" borderId="0" xfId="0" applyFont="1" applyAlignment="1">
      <alignment horizontal="right"/>
    </xf>
    <xf numFmtId="3" fontId="5" fillId="0" borderId="0" xfId="0" applyNumberFormat="1" applyFont="1"/>
    <xf numFmtId="164" fontId="4" fillId="0" borderId="4" xfId="119" applyNumberFormat="1" applyFont="1" applyFill="1" applyBorder="1"/>
    <xf numFmtId="164" fontId="4" fillId="0" borderId="2" xfId="119" applyNumberFormat="1" applyFont="1" applyFill="1" applyBorder="1"/>
    <xf numFmtId="0" fontId="4" fillId="0" borderId="0" xfId="0" applyFont="1"/>
    <xf numFmtId="6" fontId="4" fillId="0" borderId="2" xfId="0" applyNumberFormat="1" applyFont="1" applyBorder="1" applyAlignment="1">
      <alignment horizontal="left"/>
    </xf>
    <xf numFmtId="9" fontId="10" fillId="0" borderId="0" xfId="119" applyFont="1" applyFill="1" applyBorder="1"/>
    <xf numFmtId="0" fontId="4" fillId="0" borderId="2" xfId="0" applyFont="1" applyBorder="1" applyAlignment="1">
      <alignment horizontal="left" vertical="center" wrapText="1"/>
    </xf>
    <xf numFmtId="3" fontId="4" fillId="0" borderId="3" xfId="0" applyNumberFormat="1" applyFont="1" applyBorder="1" applyAlignment="1">
      <alignment horizontal="right"/>
    </xf>
    <xf numFmtId="6" fontId="5" fillId="0" borderId="4" xfId="0" applyNumberFormat="1" applyFont="1" applyBorder="1" applyAlignment="1">
      <alignment horizontal="right" wrapText="1"/>
    </xf>
    <xf numFmtId="0" fontId="4" fillId="0" borderId="4" xfId="0" applyFont="1" applyBorder="1" applyAlignment="1">
      <alignment horizontal="right" vertical="top" wrapText="1"/>
    </xf>
    <xf numFmtId="0" fontId="4" fillId="0" borderId="4" xfId="0" applyFont="1" applyBorder="1" applyAlignment="1">
      <alignment horizontal="right"/>
    </xf>
    <xf numFmtId="0" fontId="10" fillId="0" borderId="0" xfId="0" applyFont="1" applyAlignment="1">
      <alignment wrapText="1"/>
    </xf>
    <xf numFmtId="0" fontId="1" fillId="0" borderId="0" xfId="0" applyFont="1" applyAlignment="1">
      <alignment wrapText="1"/>
    </xf>
    <xf numFmtId="0" fontId="10" fillId="0" borderId="0" xfId="0" applyFont="1" applyAlignment="1">
      <alignment vertical="center"/>
    </xf>
    <xf numFmtId="0" fontId="10" fillId="0" borderId="2" xfId="0" applyFont="1" applyBorder="1"/>
    <xf numFmtId="0" fontId="4" fillId="0" borderId="2" xfId="0" applyFont="1" applyBorder="1" applyAlignment="1">
      <alignment horizontal="left" wrapText="1"/>
    </xf>
    <xf numFmtId="0" fontId="4" fillId="0" borderId="0" xfId="0" applyFont="1" applyAlignment="1">
      <alignment horizontal="left" vertical="center" wrapText="1"/>
    </xf>
    <xf numFmtId="3" fontId="5" fillId="0" borderId="2" xfId="0" applyNumberFormat="1" applyFont="1" applyBorder="1" applyAlignment="1">
      <alignment horizontal="right"/>
    </xf>
    <xf numFmtId="0" fontId="31" fillId="0" borderId="0" xfId="0" applyFont="1"/>
    <xf numFmtId="0" fontId="32" fillId="0" borderId="0" xfId="0" applyFont="1"/>
    <xf numFmtId="0" fontId="34" fillId="0" borderId="0" xfId="0" applyFont="1"/>
    <xf numFmtId="0" fontId="11" fillId="0" borderId="0" xfId="0" applyFont="1" applyAlignment="1">
      <alignment horizontal="left" vertical="center"/>
    </xf>
    <xf numFmtId="0" fontId="5" fillId="0" borderId="3" xfId="0" applyFont="1" applyBorder="1" applyAlignment="1">
      <alignment horizontal="left" vertical="center" wrapText="1"/>
    </xf>
    <xf numFmtId="164" fontId="5" fillId="0" borderId="0" xfId="119" applyNumberFormat="1" applyFont="1" applyFill="1" applyAlignment="1">
      <alignment horizontal="right"/>
    </xf>
    <xf numFmtId="0" fontId="4" fillId="0" borderId="0" xfId="0" applyFont="1" applyAlignment="1">
      <alignment horizontal="left" vertical="center"/>
    </xf>
    <xf numFmtId="0" fontId="33" fillId="0" borderId="0" xfId="0" applyFont="1"/>
    <xf numFmtId="0" fontId="4" fillId="0" borderId="0" xfId="0" applyFont="1" applyAlignment="1">
      <alignment wrapText="1"/>
    </xf>
    <xf numFmtId="0" fontId="10" fillId="0" borderId="4" xfId="0" applyFont="1" applyBorder="1"/>
    <xf numFmtId="0" fontId="5" fillId="0" borderId="2" xfId="0" applyFont="1" applyBorder="1" applyAlignment="1">
      <alignment horizontal="right" wrapText="1"/>
    </xf>
    <xf numFmtId="6" fontId="5" fillId="0" borderId="2" xfId="0" applyNumberFormat="1" applyFont="1" applyBorder="1" applyAlignment="1">
      <alignment horizontal="right" wrapText="1"/>
    </xf>
    <xf numFmtId="0" fontId="4" fillId="0" borderId="2" xfId="0" applyFont="1" applyBorder="1" applyAlignment="1">
      <alignment horizontal="right" wrapText="1"/>
    </xf>
    <xf numFmtId="0" fontId="4" fillId="0" borderId="2" xfId="0" applyFont="1" applyBorder="1" applyAlignment="1">
      <alignment horizontal="right" vertical="top" wrapText="1"/>
    </xf>
    <xf numFmtId="0" fontId="1" fillId="0" borderId="0" xfId="0" applyFont="1" applyAlignment="1">
      <alignment horizontal="left" vertical="top"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1" fillId="0" borderId="0" xfId="0" applyFont="1" applyAlignment="1">
      <alignment horizontal="left" wrapText="1"/>
    </xf>
    <xf numFmtId="0" fontId="5" fillId="0" borderId="0" xfId="0" applyFont="1" applyAlignment="1">
      <alignment horizontal="left" wrapText="1"/>
    </xf>
    <xf numFmtId="0" fontId="10" fillId="0" borderId="0" xfId="0" applyFont="1" applyAlignment="1">
      <alignment horizontal="left"/>
    </xf>
    <xf numFmtId="0" fontId="10" fillId="0" borderId="0" xfId="0" applyFont="1" applyAlignment="1">
      <alignment horizontal="center"/>
    </xf>
    <xf numFmtId="0" fontId="3" fillId="0" borderId="0" xfId="0" applyFont="1" applyAlignment="1">
      <alignment horizontal="left"/>
    </xf>
    <xf numFmtId="0" fontId="5" fillId="0" borderId="0" xfId="0" applyFont="1" applyAlignment="1">
      <alignment horizontal="left"/>
    </xf>
    <xf numFmtId="0" fontId="5" fillId="0" borderId="0" xfId="0" applyFont="1" applyAlignment="1">
      <alignment horizontal="left" vertical="top" wrapText="1"/>
    </xf>
    <xf numFmtId="0" fontId="1" fillId="0" borderId="0" xfId="0" applyFont="1" applyAlignment="1">
      <alignment horizontal="left"/>
    </xf>
    <xf numFmtId="0" fontId="4" fillId="0" borderId="0" xfId="0" applyFont="1" applyAlignment="1">
      <alignment horizontal="left"/>
    </xf>
    <xf numFmtId="0" fontId="1" fillId="0" borderId="0" xfId="0" applyFont="1" applyAlignment="1">
      <alignment vertical="center" wrapText="1"/>
    </xf>
    <xf numFmtId="0" fontId="2" fillId="0" borderId="0" xfId="0" applyFont="1"/>
    <xf numFmtId="0" fontId="6" fillId="0" borderId="1" xfId="0" applyFont="1" applyBorder="1" applyAlignment="1">
      <alignment horizontal="left"/>
    </xf>
    <xf numFmtId="0" fontId="8" fillId="0" borderId="0" xfId="1" applyFont="1" applyFill="1" applyAlignment="1" applyProtection="1">
      <alignment horizontal="left"/>
    </xf>
    <xf numFmtId="0" fontId="11" fillId="0" borderId="0" xfId="0" applyFont="1" applyAlignment="1">
      <alignment horizontal="left"/>
    </xf>
    <xf numFmtId="0" fontId="5" fillId="0" borderId="2" xfId="0" applyFont="1" applyBorder="1" applyAlignment="1">
      <alignment horizontal="center"/>
    </xf>
    <xf numFmtId="0" fontId="1" fillId="0" borderId="0" xfId="0" applyFont="1" applyAlignment="1">
      <alignment horizontal="left" vertical="top" wrapText="1"/>
    </xf>
    <xf numFmtId="0" fontId="5" fillId="0" borderId="0" xfId="0" applyFont="1" applyAlignment="1">
      <alignment horizontal="left" wrapText="1"/>
    </xf>
    <xf numFmtId="0" fontId="5" fillId="0" borderId="0" xfId="0" applyFont="1" applyAlignment="1">
      <alignment horizontal="left" vertical="top" wrapText="1"/>
    </xf>
    <xf numFmtId="0" fontId="10" fillId="0" borderId="0" xfId="0" applyFont="1" applyAlignment="1">
      <alignment horizontal="center"/>
    </xf>
    <xf numFmtId="0" fontId="3" fillId="0" borderId="0" xfId="0" applyFont="1" applyAlignment="1">
      <alignment horizontal="left"/>
    </xf>
    <xf numFmtId="0" fontId="10" fillId="0" borderId="0" xfId="0" applyFont="1" applyAlignment="1">
      <alignment horizontal="left"/>
    </xf>
    <xf numFmtId="0" fontId="1" fillId="0" borderId="0" xfId="0" applyFont="1" applyAlignment="1">
      <alignment wrapText="1"/>
    </xf>
    <xf numFmtId="0" fontId="1" fillId="0" borderId="0" xfId="0" applyFont="1" applyAlignment="1">
      <alignment horizontal="left" wrapText="1"/>
    </xf>
    <xf numFmtId="0" fontId="5" fillId="0" borderId="0" xfId="0" applyFont="1" applyAlignment="1">
      <alignment horizontal="left"/>
    </xf>
    <xf numFmtId="0" fontId="5" fillId="0" borderId="2" xfId="0" applyFont="1" applyBorder="1" applyAlignment="1">
      <alignment horizont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 xfId="0" applyFont="1" applyBorder="1" applyAlignment="1">
      <alignment horizontal="center" wrapText="1"/>
    </xf>
    <xf numFmtId="0" fontId="1" fillId="0" borderId="0" xfId="0" applyFont="1" applyAlignment="1">
      <alignment horizontal="left"/>
    </xf>
    <xf numFmtId="0" fontId="4" fillId="0" borderId="0" xfId="0" applyFont="1" applyAlignment="1">
      <alignment horizontal="left"/>
    </xf>
    <xf numFmtId="0" fontId="1" fillId="0" borderId="0" xfId="0" applyFont="1" applyAlignment="1">
      <alignment vertical="top" wrapText="1"/>
    </xf>
    <xf numFmtId="0" fontId="5" fillId="0" borderId="0" xfId="0" applyFont="1" applyAlignment="1"/>
    <xf numFmtId="0" fontId="10" fillId="0" borderId="0" xfId="0" applyFont="1" applyAlignment="1"/>
  </cellXfs>
  <cellStyles count="120">
    <cellStyle name="20% - Accent1" xfId="20" builtinId="30" customBuiltin="1"/>
    <cellStyle name="20% - Accent1 2" xfId="92" xr:uid="{00000000-0005-0000-0000-000001000000}"/>
    <cellStyle name="20% - Accent2" xfId="24" builtinId="34" customBuiltin="1"/>
    <cellStyle name="20% - Accent2 2" xfId="94" xr:uid="{00000000-0005-0000-0000-000003000000}"/>
    <cellStyle name="20% - Accent3" xfId="28" builtinId="38" customBuiltin="1"/>
    <cellStyle name="20% - Accent3 2" xfId="96" xr:uid="{00000000-0005-0000-0000-000005000000}"/>
    <cellStyle name="20% - Accent4" xfId="32" builtinId="42" customBuiltin="1"/>
    <cellStyle name="20% - Accent4 2" xfId="98" xr:uid="{00000000-0005-0000-0000-000007000000}"/>
    <cellStyle name="20% - Accent5" xfId="36" builtinId="46" customBuiltin="1"/>
    <cellStyle name="20% - Accent5 2" xfId="100" xr:uid="{00000000-0005-0000-0000-000009000000}"/>
    <cellStyle name="20% - Accent6" xfId="40" builtinId="50" customBuiltin="1"/>
    <cellStyle name="20% - Accent6 2" xfId="102" xr:uid="{00000000-0005-0000-0000-00000B000000}"/>
    <cellStyle name="40% - Accent1" xfId="21" builtinId="31" customBuiltin="1"/>
    <cellStyle name="40% - Accent1 2" xfId="93" xr:uid="{00000000-0005-0000-0000-00000D000000}"/>
    <cellStyle name="40% - Accent2" xfId="25" builtinId="35" customBuiltin="1"/>
    <cellStyle name="40% - Accent2 2" xfId="95" xr:uid="{00000000-0005-0000-0000-00000F000000}"/>
    <cellStyle name="40% - Accent3" xfId="29" builtinId="39" customBuiltin="1"/>
    <cellStyle name="40% - Accent3 2" xfId="97" xr:uid="{00000000-0005-0000-0000-000011000000}"/>
    <cellStyle name="40% - Accent4" xfId="33" builtinId="43" customBuiltin="1"/>
    <cellStyle name="40% - Accent4 2" xfId="99" xr:uid="{00000000-0005-0000-0000-000013000000}"/>
    <cellStyle name="40% - Accent5" xfId="37" builtinId="47" customBuiltin="1"/>
    <cellStyle name="40% - Accent5 2" xfId="101" xr:uid="{00000000-0005-0000-0000-000015000000}"/>
    <cellStyle name="40% - Accent6" xfId="41" builtinId="51" customBuiltin="1"/>
    <cellStyle name="40% - Accent6 2" xfId="103" xr:uid="{00000000-0005-0000-0000-000017000000}"/>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18" builtinId="3"/>
    <cellStyle name="Comma 2" xfId="54" xr:uid="{00000000-0005-0000-0000-000027000000}"/>
    <cellStyle name="Comma 2 2" xfId="87" xr:uid="{00000000-0005-0000-0000-000028000000}"/>
    <cellStyle name="Comma 3" xfId="107" xr:uid="{00000000-0005-0000-0000-000029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Hyperlink 2" xfId="117" xr:uid="{00000000-0005-0000-0000-000031000000}"/>
    <cellStyle name="Input" xfId="10" builtinId="20" customBuiltin="1"/>
    <cellStyle name="Linked Cell" xfId="13" builtinId="24" customBuiltin="1"/>
    <cellStyle name="Neutral" xfId="9" builtinId="28" customBuiltin="1"/>
    <cellStyle name="Normal" xfId="0" builtinId="0"/>
    <cellStyle name="Normal 2" xfId="43" xr:uid="{00000000-0005-0000-0000-000036000000}"/>
    <cellStyle name="Normal 3" xfId="45" xr:uid="{00000000-0005-0000-0000-000037000000}"/>
    <cellStyle name="Normal 3 10" xfId="108" xr:uid="{00000000-0005-0000-0000-000038000000}"/>
    <cellStyle name="Normal 3 11" xfId="111" xr:uid="{00000000-0005-0000-0000-000039000000}"/>
    <cellStyle name="Normal 3 12" xfId="114" xr:uid="{00000000-0005-0000-0000-00003A000000}"/>
    <cellStyle name="Normal 3 2" xfId="48" xr:uid="{00000000-0005-0000-0000-00003B000000}"/>
    <cellStyle name="Normal 3 2 10" xfId="116" xr:uid="{00000000-0005-0000-0000-00003C000000}"/>
    <cellStyle name="Normal 3 2 2" xfId="51" xr:uid="{00000000-0005-0000-0000-00003D000000}"/>
    <cellStyle name="Normal 3 2 2 2" xfId="65" xr:uid="{00000000-0005-0000-0000-00003E000000}"/>
    <cellStyle name="Normal 3 2 2 3" xfId="75" xr:uid="{00000000-0005-0000-0000-00003F000000}"/>
    <cellStyle name="Normal 3 2 2 4" xfId="85" xr:uid="{00000000-0005-0000-0000-000040000000}"/>
    <cellStyle name="Normal 3 2 3" xfId="59" xr:uid="{00000000-0005-0000-0000-000041000000}"/>
    <cellStyle name="Normal 3 2 3 2" xfId="68" xr:uid="{00000000-0005-0000-0000-000042000000}"/>
    <cellStyle name="Normal 3 2 3 3" xfId="78" xr:uid="{00000000-0005-0000-0000-000043000000}"/>
    <cellStyle name="Normal 3 2 3 4" xfId="90" xr:uid="{00000000-0005-0000-0000-000044000000}"/>
    <cellStyle name="Normal 3 2 4" xfId="62" xr:uid="{00000000-0005-0000-0000-000045000000}"/>
    <cellStyle name="Normal 3 2 5" xfId="72" xr:uid="{00000000-0005-0000-0000-000046000000}"/>
    <cellStyle name="Normal 3 2 6" xfId="82" xr:uid="{00000000-0005-0000-0000-000047000000}"/>
    <cellStyle name="Normal 3 2 7" xfId="106" xr:uid="{00000000-0005-0000-0000-000048000000}"/>
    <cellStyle name="Normal 3 2 8" xfId="110" xr:uid="{00000000-0005-0000-0000-000049000000}"/>
    <cellStyle name="Normal 3 2 9" xfId="113" xr:uid="{00000000-0005-0000-0000-00004A000000}"/>
    <cellStyle name="Normal 3 3" xfId="47" xr:uid="{00000000-0005-0000-0000-00004B000000}"/>
    <cellStyle name="Normal 3 3 10" xfId="115" xr:uid="{00000000-0005-0000-0000-00004C000000}"/>
    <cellStyle name="Normal 3 3 2" xfId="50" xr:uid="{00000000-0005-0000-0000-00004D000000}"/>
    <cellStyle name="Normal 3 3 2 2" xfId="64" xr:uid="{00000000-0005-0000-0000-00004E000000}"/>
    <cellStyle name="Normal 3 3 2 3" xfId="74" xr:uid="{00000000-0005-0000-0000-00004F000000}"/>
    <cellStyle name="Normal 3 3 2 4" xfId="84" xr:uid="{00000000-0005-0000-0000-000050000000}"/>
    <cellStyle name="Normal 3 3 3" xfId="58" xr:uid="{00000000-0005-0000-0000-000051000000}"/>
    <cellStyle name="Normal 3 3 3 2" xfId="67" xr:uid="{00000000-0005-0000-0000-000052000000}"/>
    <cellStyle name="Normal 3 3 3 3" xfId="77" xr:uid="{00000000-0005-0000-0000-000053000000}"/>
    <cellStyle name="Normal 3 3 3 4" xfId="89" xr:uid="{00000000-0005-0000-0000-000054000000}"/>
    <cellStyle name="Normal 3 3 4" xfId="61" xr:uid="{00000000-0005-0000-0000-000055000000}"/>
    <cellStyle name="Normal 3 3 5" xfId="71" xr:uid="{00000000-0005-0000-0000-000056000000}"/>
    <cellStyle name="Normal 3 3 6" xfId="81" xr:uid="{00000000-0005-0000-0000-000057000000}"/>
    <cellStyle name="Normal 3 3 7" xfId="105" xr:uid="{00000000-0005-0000-0000-000058000000}"/>
    <cellStyle name="Normal 3 3 8" xfId="109" xr:uid="{00000000-0005-0000-0000-000059000000}"/>
    <cellStyle name="Normal 3 3 9" xfId="112" xr:uid="{00000000-0005-0000-0000-00005A000000}"/>
    <cellStyle name="Normal 3 4" xfId="49" xr:uid="{00000000-0005-0000-0000-00005B000000}"/>
    <cellStyle name="Normal 3 4 2" xfId="63" xr:uid="{00000000-0005-0000-0000-00005C000000}"/>
    <cellStyle name="Normal 3 4 3" xfId="73" xr:uid="{00000000-0005-0000-0000-00005D000000}"/>
    <cellStyle name="Normal 3 4 4" xfId="83" xr:uid="{00000000-0005-0000-0000-00005E000000}"/>
    <cellStyle name="Normal 3 5" xfId="57" xr:uid="{00000000-0005-0000-0000-00005F000000}"/>
    <cellStyle name="Normal 3 5 2" xfId="66" xr:uid="{00000000-0005-0000-0000-000060000000}"/>
    <cellStyle name="Normal 3 5 3" xfId="76" xr:uid="{00000000-0005-0000-0000-000061000000}"/>
    <cellStyle name="Normal 3 5 4" xfId="88" xr:uid="{00000000-0005-0000-0000-000062000000}"/>
    <cellStyle name="Normal 3 6" xfId="60" xr:uid="{00000000-0005-0000-0000-000063000000}"/>
    <cellStyle name="Normal 3 7" xfId="70" xr:uid="{00000000-0005-0000-0000-000064000000}"/>
    <cellStyle name="Normal 3 8" xfId="80" xr:uid="{00000000-0005-0000-0000-000065000000}"/>
    <cellStyle name="Normal 3 9" xfId="104" xr:uid="{00000000-0005-0000-0000-000066000000}"/>
    <cellStyle name="Normal 4" xfId="55" xr:uid="{00000000-0005-0000-0000-000067000000}"/>
    <cellStyle name="Normal 5" xfId="53" xr:uid="{00000000-0005-0000-0000-000068000000}"/>
    <cellStyle name="Normal 5 2" xfId="86" xr:uid="{00000000-0005-0000-0000-000069000000}"/>
    <cellStyle name="Normal 6" xfId="44" xr:uid="{00000000-0005-0000-0000-00006A000000}"/>
    <cellStyle name="Normal 7" xfId="52" xr:uid="{00000000-0005-0000-0000-00006B000000}"/>
    <cellStyle name="Normal 8" xfId="69" xr:uid="{00000000-0005-0000-0000-00006C000000}"/>
    <cellStyle name="Note" xfId="16" builtinId="10" customBuiltin="1"/>
    <cellStyle name="Note 2" xfId="79" xr:uid="{00000000-0005-0000-0000-00006E000000}"/>
    <cellStyle name="Note 3" xfId="91" xr:uid="{00000000-0005-0000-0000-00006F000000}"/>
    <cellStyle name="Output" xfId="11" builtinId="21" customBuiltin="1"/>
    <cellStyle name="Percent" xfId="119" builtinId="5"/>
    <cellStyle name="Percent 2" xfId="46" xr:uid="{00000000-0005-0000-0000-000071000000}"/>
    <cellStyle name="Percent 3" xfId="56" xr:uid="{00000000-0005-0000-0000-000072000000}"/>
    <cellStyle name="Title" xfId="2" builtinId="15" customBuiltin="1"/>
    <cellStyle name="Total" xfId="18" builtinId="25" customBuiltin="1"/>
    <cellStyle name="Warning Text" xfId="15" builtinId="11" customBuiltin="1"/>
  </cellStyles>
  <dxfs count="0"/>
  <tableStyles count="0" defaultTableStyle="TableStyleMedium9"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s://asic.gov.au/" TargetMode="External"/><Relationship Id="rId2" Type="http://schemas.openxmlformats.org/officeDocument/2006/relationships/image" Target="../media/image1.gif"/><Relationship Id="rId1" Type="http://schemas.openxmlformats.org/officeDocument/2006/relationships/hyperlink" Target="http://www.asic.gov.au/asic/asic.nsf" TargetMode="External"/><Relationship Id="rId4" Type="http://schemas.openxmlformats.org/officeDocument/2006/relationships/image" Target="../media/image2.jpg"/></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600247</xdr:colOff>
      <xdr:row>0</xdr:row>
      <xdr:rowOff>825500</xdr:rowOff>
    </xdr:to>
    <xdr:pic>
      <xdr:nvPicPr>
        <xdr:cNvPr id="2" name="Picture 1" descr="ASIC - Australian Securities &amp; Investments Commission">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215562" cy="828675"/>
        </a:xfrm>
        <a:prstGeom prst="rect">
          <a:avLst/>
        </a:prstGeom>
        <a:noFill/>
      </xdr:spPr>
    </xdr:pic>
    <xdr:clientData/>
  </xdr:twoCellAnchor>
  <xdr:twoCellAnchor editAs="oneCell">
    <xdr:from>
      <xdr:col>0</xdr:col>
      <xdr:colOff>0</xdr:colOff>
      <xdr:row>0</xdr:row>
      <xdr:rowOff>0</xdr:rowOff>
    </xdr:from>
    <xdr:to>
      <xdr:col>1</xdr:col>
      <xdr:colOff>609600</xdr:colOff>
      <xdr:row>0</xdr:row>
      <xdr:rowOff>860105</xdr:rowOff>
    </xdr:to>
    <xdr:pic>
      <xdr:nvPicPr>
        <xdr:cNvPr id="3" name="Picture 1" descr="ASIC - Australian Securities &amp; Investments Commission">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219200" cy="844230"/>
        </a:xfrm>
        <a:prstGeom prst="rect">
          <a:avLst/>
        </a:prstGeom>
        <a:noFill/>
      </xdr:spPr>
    </xdr:pic>
    <xdr:clientData/>
  </xdr:twoCellAnchor>
  <xdr:twoCellAnchor editAs="oneCell">
    <xdr:from>
      <xdr:col>0</xdr:col>
      <xdr:colOff>0</xdr:colOff>
      <xdr:row>0</xdr:row>
      <xdr:rowOff>0</xdr:rowOff>
    </xdr:from>
    <xdr:to>
      <xdr:col>1</xdr:col>
      <xdr:colOff>600247</xdr:colOff>
      <xdr:row>0</xdr:row>
      <xdr:rowOff>825500</xdr:rowOff>
    </xdr:to>
    <xdr:pic>
      <xdr:nvPicPr>
        <xdr:cNvPr id="4" name="Picture 1" descr="ASIC - Australian Securities &amp; Investments Commission">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6282862" cy="828675"/>
        </a:xfrm>
        <a:prstGeom prst="rect">
          <a:avLst/>
        </a:prstGeom>
        <a:noFill/>
      </xdr:spPr>
    </xdr:pic>
    <xdr:clientData/>
  </xdr:twoCellAnchor>
  <xdr:twoCellAnchor editAs="oneCell">
    <xdr:from>
      <xdr:col>0</xdr:col>
      <xdr:colOff>0</xdr:colOff>
      <xdr:row>0</xdr:row>
      <xdr:rowOff>0</xdr:rowOff>
    </xdr:from>
    <xdr:to>
      <xdr:col>1</xdr:col>
      <xdr:colOff>600247</xdr:colOff>
      <xdr:row>0</xdr:row>
      <xdr:rowOff>825500</xdr:rowOff>
    </xdr:to>
    <xdr:pic>
      <xdr:nvPicPr>
        <xdr:cNvPr id="7" name="Picture 6" descr="ASIC - Australian Securities &amp; Investments Commission">
          <a:hlinkClick xmlns:r="http://schemas.openxmlformats.org/officeDocument/2006/relationships" r:id="rId1"/>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215562" cy="828675"/>
        </a:xfrm>
        <a:prstGeom prst="rect">
          <a:avLst/>
        </a:prstGeom>
        <a:noFill/>
      </xdr:spPr>
    </xdr:pic>
    <xdr:clientData/>
  </xdr:twoCellAnchor>
  <xdr:twoCellAnchor editAs="oneCell">
    <xdr:from>
      <xdr:col>0</xdr:col>
      <xdr:colOff>0</xdr:colOff>
      <xdr:row>0</xdr:row>
      <xdr:rowOff>0</xdr:rowOff>
    </xdr:from>
    <xdr:to>
      <xdr:col>1</xdr:col>
      <xdr:colOff>609600</xdr:colOff>
      <xdr:row>0</xdr:row>
      <xdr:rowOff>860105</xdr:rowOff>
    </xdr:to>
    <xdr:pic>
      <xdr:nvPicPr>
        <xdr:cNvPr id="8" name="Picture 1" descr="ASIC - Australian Securities &amp; Investments Commission">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219200" cy="844230"/>
        </a:xfrm>
        <a:prstGeom prst="rect">
          <a:avLst/>
        </a:prstGeom>
        <a:noFill/>
      </xdr:spPr>
    </xdr:pic>
    <xdr:clientData/>
  </xdr:twoCellAnchor>
  <xdr:twoCellAnchor editAs="oneCell">
    <xdr:from>
      <xdr:col>0</xdr:col>
      <xdr:colOff>0</xdr:colOff>
      <xdr:row>0</xdr:row>
      <xdr:rowOff>0</xdr:rowOff>
    </xdr:from>
    <xdr:to>
      <xdr:col>1</xdr:col>
      <xdr:colOff>600247</xdr:colOff>
      <xdr:row>0</xdr:row>
      <xdr:rowOff>825500</xdr:rowOff>
    </xdr:to>
    <xdr:pic>
      <xdr:nvPicPr>
        <xdr:cNvPr id="9" name="Picture 1" descr="ASIC - Australian Securities &amp; Investments Commission">
          <a:hlinkClick xmlns:r="http://schemas.openxmlformats.org/officeDocument/2006/relationships" r:id="rId1"/>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215562" cy="828675"/>
        </a:xfrm>
        <a:prstGeom prst="rect">
          <a:avLst/>
        </a:prstGeom>
        <a:noFill/>
      </xdr:spPr>
    </xdr:pic>
    <xdr:clientData/>
  </xdr:twoCellAnchor>
  <xdr:twoCellAnchor editAs="oneCell">
    <xdr:from>
      <xdr:col>0</xdr:col>
      <xdr:colOff>0</xdr:colOff>
      <xdr:row>0</xdr:row>
      <xdr:rowOff>0</xdr:rowOff>
    </xdr:from>
    <xdr:to>
      <xdr:col>1</xdr:col>
      <xdr:colOff>3524251</xdr:colOff>
      <xdr:row>0</xdr:row>
      <xdr:rowOff>916644</xdr:rowOff>
    </xdr:to>
    <xdr:pic>
      <xdr:nvPicPr>
        <xdr:cNvPr id="5" name="Picture 4">
          <a:hlinkClick xmlns:r="http://schemas.openxmlformats.org/officeDocument/2006/relationships" r:id="rId3"/>
          <a:extLst>
            <a:ext uri="{FF2B5EF4-FFF2-40B4-BE49-F238E27FC236}">
              <a16:creationId xmlns:a16="http://schemas.microsoft.com/office/drawing/2014/main" id="{BDDE74AC-2558-4A2D-8279-85249E0B44D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0"/>
          <a:ext cx="4241801" cy="9166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607060</xdr:colOff>
      <xdr:row>0</xdr:row>
      <xdr:rowOff>874075</xdr:rowOff>
    </xdr:to>
    <xdr:pic>
      <xdr:nvPicPr>
        <xdr:cNvPr id="3" name="Picture 1" descr="ASIC - Australian Securities &amp; Investments Commission">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400800" cy="84423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606425</xdr:colOff>
      <xdr:row>0</xdr:row>
      <xdr:rowOff>873440</xdr:rowOff>
    </xdr:to>
    <xdr:pic>
      <xdr:nvPicPr>
        <xdr:cNvPr id="3" name="Picture 1" descr="ASIC - Australian Securities &amp; Investments Commission">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400800" cy="84423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599440</xdr:colOff>
      <xdr:row>0</xdr:row>
      <xdr:rowOff>866455</xdr:rowOff>
    </xdr:to>
    <xdr:pic>
      <xdr:nvPicPr>
        <xdr:cNvPr id="2" name="Picture 1" descr="ASIC - Australian Securities &amp; Investments Commission">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400800" cy="844230"/>
        </a:xfrm>
        <a:prstGeom prst="rect">
          <a:avLst/>
        </a:prstGeom>
        <a:noFill/>
      </xdr:spPr>
    </xdr:pic>
    <xdr:clientData/>
  </xdr:twoCellAnchor>
  <xdr:twoCellAnchor editAs="oneCell">
    <xdr:from>
      <xdr:col>0</xdr:col>
      <xdr:colOff>0</xdr:colOff>
      <xdr:row>0</xdr:row>
      <xdr:rowOff>0</xdr:rowOff>
    </xdr:from>
    <xdr:to>
      <xdr:col>6</xdr:col>
      <xdr:colOff>599440</xdr:colOff>
      <xdr:row>0</xdr:row>
      <xdr:rowOff>866455</xdr:rowOff>
    </xdr:to>
    <xdr:pic>
      <xdr:nvPicPr>
        <xdr:cNvPr id="3" name="Picture 2" descr="ASIC - Australian Securities &amp; Investments Commission">
          <a:extLst>
            <a:ext uri="{FF2B5EF4-FFF2-40B4-BE49-F238E27FC236}">
              <a16:creationId xmlns:a16="http://schemas.microsoft.com/office/drawing/2014/main" id="{984FA0E4-3B83-45E8-B976-D954D68503F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422390" cy="86963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601980</xdr:colOff>
      <xdr:row>0</xdr:row>
      <xdr:rowOff>868995</xdr:rowOff>
    </xdr:to>
    <xdr:pic>
      <xdr:nvPicPr>
        <xdr:cNvPr id="2" name="Picture 1" descr="ASIC - Australian Securities &amp; Investments Commission">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400800" cy="844230"/>
        </a:xfrm>
        <a:prstGeom prst="rect">
          <a:avLst/>
        </a:prstGeom>
        <a:noFill/>
      </xdr:spPr>
    </xdr:pic>
    <xdr:clientData/>
  </xdr:twoCellAnchor>
  <xdr:twoCellAnchor editAs="oneCell">
    <xdr:from>
      <xdr:col>0</xdr:col>
      <xdr:colOff>0</xdr:colOff>
      <xdr:row>0</xdr:row>
      <xdr:rowOff>0</xdr:rowOff>
    </xdr:from>
    <xdr:to>
      <xdr:col>6</xdr:col>
      <xdr:colOff>601980</xdr:colOff>
      <xdr:row>0</xdr:row>
      <xdr:rowOff>868995</xdr:rowOff>
    </xdr:to>
    <xdr:pic>
      <xdr:nvPicPr>
        <xdr:cNvPr id="3" name="Picture 2" descr="ASIC - Australian Securities &amp; Investments Commission">
          <a:extLst>
            <a:ext uri="{FF2B5EF4-FFF2-40B4-BE49-F238E27FC236}">
              <a16:creationId xmlns:a16="http://schemas.microsoft.com/office/drawing/2014/main" id="{831FAE43-6A7C-4971-83BA-2EB0A4B9134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418580" cy="86582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6</xdr:col>
      <xdr:colOff>591185</xdr:colOff>
      <xdr:row>0</xdr:row>
      <xdr:rowOff>892490</xdr:rowOff>
    </xdr:to>
    <xdr:pic>
      <xdr:nvPicPr>
        <xdr:cNvPr id="2" name="Picture 1" descr="ASIC - Australian Securities &amp; Investments Commission">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28575"/>
          <a:ext cx="6410960" cy="86391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siclink.sharepoint.com/teams/001052/Series3EXADreports/Series%203%20-2023-2024%20Annual%20statistical%20report/2023-2024%20ASIC-Insolvency-statistics-series%203.2%20(Working).xlsx" TargetMode="External"/><Relationship Id="rId1" Type="http://schemas.openxmlformats.org/officeDocument/2006/relationships/externalLinkPath" Target="2023-2024%20ASIC-Insolvency-statistics-series%203.2%20(Work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ents"/>
      <sheetName val="Other (bus &amp; pers) services"/>
      <sheetName val="Construction"/>
      <sheetName val="Accommodation &amp; food services"/>
      <sheetName val="Retail trade"/>
      <sheetName val="Transport, postal &amp; warehousing"/>
    </sheetNames>
    <sheetDataSet>
      <sheetData sheetId="0">
        <row r="2">
          <cell r="A2" t="str">
            <v>Statistics about corporate insolvency in Australia</v>
          </cell>
        </row>
        <row r="3">
          <cell r="AS3" t="str">
            <v>Statistics after 28 March 2020 by region are based upon 'principal place of business' and not 'registered office'.</v>
          </cell>
        </row>
      </sheetData>
      <sheetData sheetId="1"/>
      <sheetData sheetId="2"/>
      <sheetData sheetId="3"/>
      <sheetData sheetId="4">
        <row r="31">
          <cell r="A31" t="str">
            <v>Note 1: Statistics after 28 March 2020 by region are based upon 'principal place of business' and not 'registered office'.</v>
          </cell>
        </row>
      </sheetData>
      <sheetData sheetId="5">
        <row r="30">
          <cell r="A30" t="str">
            <v>Note 1: Statistics after 28 March 2020 by region are based upon 'principal place of business' and not 'registered office'.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ownload.asic.gov.au/media/4108700/rep507-published-14-december-2016.pdf" TargetMode="External"/><Relationship Id="rId13" Type="http://schemas.openxmlformats.org/officeDocument/2006/relationships/hyperlink" Target="https://download.asic.gov.au/media/2195190/rep297-published-7-september-2012.pdf" TargetMode="External"/><Relationship Id="rId3" Type="http://schemas.openxmlformats.org/officeDocument/2006/relationships/hyperlink" Target="http://www.asic.gov.au/asic/asic.nsf/byheadline/How+to+interpret+ASIC+insolvency+statistics?openDocument" TargetMode="External"/><Relationship Id="rId7" Type="http://schemas.openxmlformats.org/officeDocument/2006/relationships/hyperlink" Target="https://download.asic.gov.au/media/3454357/rep-456-published-17-november-2015.pdf" TargetMode="External"/><Relationship Id="rId12" Type="http://schemas.openxmlformats.org/officeDocument/2006/relationships/hyperlink" Target="https://asic.gov.au/regulatory-resources/find-a-document/reports/rep-372-insolvency-statistics-external-administrators-reports-july-2012-to-june-2013/" TargetMode="External"/><Relationship Id="rId2" Type="http://schemas.openxmlformats.org/officeDocument/2006/relationships/hyperlink" Target="http://www.asic.gov.au/asic/asic.nsf/byheadline/Copyright+%26+linking+to+our+websites?openDocument" TargetMode="External"/><Relationship Id="rId1" Type="http://schemas.openxmlformats.org/officeDocument/2006/relationships/hyperlink" Target="http://www.asic.gov.au/" TargetMode="External"/><Relationship Id="rId6" Type="http://schemas.openxmlformats.org/officeDocument/2006/relationships/hyperlink" Target="http://www.asic.gov.au/asic/asic.nsf/byheadline/Insolvency+statistics+-+series+3+external+administrator+reports?openDocument" TargetMode="External"/><Relationship Id="rId11" Type="http://schemas.openxmlformats.org/officeDocument/2006/relationships/hyperlink" Target="https://download.asic.gov.au/media/1914730/rep412-published-29-september-2014.pdf" TargetMode="External"/><Relationship Id="rId5" Type="http://schemas.openxmlformats.org/officeDocument/2006/relationships/hyperlink" Target="http://www.asic.gov.au/asic/asic.nsf/byHeadline/Insolvency-statistics-Series-3.3" TargetMode="External"/><Relationship Id="rId15" Type="http://schemas.openxmlformats.org/officeDocument/2006/relationships/drawing" Target="../drawings/drawing1.xml"/><Relationship Id="rId10" Type="http://schemas.openxmlformats.org/officeDocument/2006/relationships/hyperlink" Target="https://download.asic.gov.au/media/4936726/rep596-published-14-november-2018.pdf" TargetMode="External"/><Relationship Id="rId4" Type="http://schemas.openxmlformats.org/officeDocument/2006/relationships/hyperlink" Target="http://www.asic.gov.au/asic/asic.nsf/byheadline/Regulatory+guides?openDocument" TargetMode="External"/><Relationship Id="rId9" Type="http://schemas.openxmlformats.org/officeDocument/2006/relationships/hyperlink" Target="https://download.asic.gov.au/media/4570724/rep558-published-12-december-2017.pdf"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sic.gov.au/asic/asic.nsf/byheadline/Copyright+%26+linking+to+our+websites?openDocument"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sic.gov.au/asic/asic.nsf/byheadline/Copyright+%26+linking+to+our+websites?openDocument"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sic.gov.au/asic/asic.nsf/byheadline/Copyright+%26+linking+to+our+websites?openDocument"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sic.gov.au/asic/asic.nsf/byheadline/Copyright+%26+linking+to+our+websites?openDocument"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sic.gov.au/asic/asic.nsf/byheadline/Copyright+%26+linking+to+our+websites?openDocu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S36"/>
  <sheetViews>
    <sheetView showGridLines="0" tabSelected="1" workbookViewId="0">
      <selection activeCell="A3" sqref="A3"/>
    </sheetView>
  </sheetViews>
  <sheetFormatPr defaultRowHeight="15"/>
  <cols>
    <col min="1" max="1" width="10.28515625" customWidth="1"/>
    <col min="2" max="2" width="120.7109375" customWidth="1"/>
    <col min="3" max="3" width="17.42578125" bestFit="1" customWidth="1"/>
    <col min="4" max="4" width="87.28515625" bestFit="1" customWidth="1"/>
  </cols>
  <sheetData>
    <row r="1" spans="1:45" ht="75" customHeight="1">
      <c r="A1" s="92"/>
    </row>
    <row r="2" spans="1:45" ht="15.75" customHeight="1">
      <c r="A2" s="86" t="s">
        <v>0</v>
      </c>
    </row>
    <row r="3" spans="1:45" ht="24.95" customHeight="1">
      <c r="A3" s="41" t="s">
        <v>1</v>
      </c>
      <c r="AS3" s="39" t="s">
        <v>2</v>
      </c>
    </row>
    <row r="4" spans="1:45" ht="19.5" customHeight="1">
      <c r="A4" s="89" t="s">
        <v>3</v>
      </c>
    </row>
    <row r="5" spans="1:45" ht="17.25" customHeight="1">
      <c r="A5" t="s">
        <v>4</v>
      </c>
    </row>
    <row r="7" spans="1:45" ht="15.75">
      <c r="B7" s="86" t="s">
        <v>5</v>
      </c>
    </row>
    <row r="8" spans="1:45" ht="15" customHeight="1">
      <c r="B8" s="41" t="s">
        <v>6</v>
      </c>
    </row>
    <row r="9" spans="1:45" ht="15" customHeight="1">
      <c r="B9" s="41" t="s">
        <v>7</v>
      </c>
    </row>
    <row r="10" spans="1:45" ht="15" customHeight="1">
      <c r="B10" s="41" t="s">
        <v>8</v>
      </c>
    </row>
    <row r="11" spans="1:45" ht="15" customHeight="1">
      <c r="B11" s="41" t="s">
        <v>9</v>
      </c>
    </row>
    <row r="12" spans="1:45" ht="15" customHeight="1">
      <c r="B12" s="41" t="s">
        <v>10</v>
      </c>
    </row>
    <row r="14" spans="1:45" ht="15.75">
      <c r="B14" s="93"/>
    </row>
    <row r="15" spans="1:45" ht="15.75">
      <c r="B15" s="94" t="s">
        <v>11</v>
      </c>
    </row>
    <row r="17" spans="2:2">
      <c r="B17" s="89" t="s">
        <v>12</v>
      </c>
    </row>
    <row r="18" spans="2:2">
      <c r="B18" s="41" t="s">
        <v>13</v>
      </c>
    </row>
    <row r="19" spans="2:2">
      <c r="B19" s="41" t="s">
        <v>14</v>
      </c>
    </row>
    <row r="20" spans="2:2">
      <c r="B20" s="41" t="s">
        <v>15</v>
      </c>
    </row>
    <row r="21" spans="2:2">
      <c r="B21" s="41" t="s">
        <v>16</v>
      </c>
    </row>
    <row r="22" spans="2:2">
      <c r="B22" s="41" t="s">
        <v>17</v>
      </c>
    </row>
    <row r="23" spans="2:2">
      <c r="B23" s="41" t="s">
        <v>18</v>
      </c>
    </row>
    <row r="24" spans="2:2">
      <c r="B24" s="41" t="s">
        <v>19</v>
      </c>
    </row>
    <row r="25" spans="2:2">
      <c r="B25" s="41" t="s">
        <v>20</v>
      </c>
    </row>
    <row r="26" spans="2:2">
      <c r="B26" s="41" t="s">
        <v>21</v>
      </c>
    </row>
    <row r="27" spans="2:2">
      <c r="B27" s="41" t="s">
        <v>22</v>
      </c>
    </row>
    <row r="28" spans="2:2">
      <c r="B28" s="41" t="s">
        <v>23</v>
      </c>
    </row>
    <row r="31" spans="2:2" ht="15.75">
      <c r="B31" s="86" t="s">
        <v>24</v>
      </c>
    </row>
    <row r="32" spans="2:2" ht="15" customHeight="1"/>
    <row r="33" spans="2:2" ht="15" customHeight="1">
      <c r="B33" s="41" t="s">
        <v>25</v>
      </c>
    </row>
    <row r="36" spans="2:2">
      <c r="B36" s="95" t="s">
        <v>26</v>
      </c>
    </row>
  </sheetData>
  <hyperlinks>
    <hyperlink ref="B15" r:id="rId1" xr:uid="{00000000-0004-0000-0000-000005000000}"/>
    <hyperlink ref="B36" r:id="rId2" xr:uid="{00000000-0004-0000-0000-00002E000000}"/>
    <hyperlink ref="B18" r:id="rId3" xr:uid="{00000000-0004-0000-0000-00002F000000}"/>
    <hyperlink ref="B28" r:id="rId4" location="rg16" xr:uid="{00000000-0004-0000-0000-000030000000}"/>
    <hyperlink ref="B20" r:id="rId5" display="SERIES 3.3: External administrators' reports time series for 1 July 2004–30 June 2010" xr:uid="{00000000-0004-0000-0000-000032000000}"/>
    <hyperlink ref="B19" r:id="rId6" display="SERIES 3.1: External administrators' reports for Australia, 1 July 2011-30 June 2012" xr:uid="{00000000-0004-0000-0000-000036000000}"/>
    <hyperlink ref="B24" r:id="rId7" xr:uid="{FF7F1A07-AE10-4D51-9698-3C8CA0F23ABE}"/>
    <hyperlink ref="B23" r:id="rId8" xr:uid="{A458ABB9-28C4-42B8-97EA-C5459127ED91}"/>
    <hyperlink ref="B22" r:id="rId9" display="REPORT 558: Insolvency statistics: External administrator's reports 1 July 2016–30 June 2017" xr:uid="{656CE460-07AB-492A-9AAD-90F03C3D15D9}"/>
    <hyperlink ref="B21" r:id="rId10" display="REPORT 596: Insolvency statistics: External administrator's reports 1 July 2017-30 June 2018" xr:uid="{174D99D1-C068-4EDA-971E-87E5CCEAE0A5}"/>
    <hyperlink ref="B8" location="'Other (bus &amp; pers) services'!A1" display="Other (business &amp; personal) services industry tables" xr:uid="{1D9328F9-1DD2-4FE5-AA1E-22EFF673AE50}"/>
    <hyperlink ref="B9" location="Construction!A1" display="Construction industry tables" xr:uid="{7211A4AF-94F9-4023-B980-F2F2DC2F5271}"/>
    <hyperlink ref="B10" location="'Accommodation &amp; food services'!A1" display="Accommodation &amp; food services industry tables" xr:uid="{6B66A154-6C32-4E41-A060-3744B82C55FC}"/>
    <hyperlink ref="B11" location="'Retail trade'!A1" display="Retail trade industry tables" xr:uid="{E19FCBCE-B0F6-443F-9097-EA7B0BE83FA7}"/>
    <hyperlink ref="B12" location="'Transport, postal &amp; warehousing'!A1" display="Transport, postal &amp; warehousing industry tables" xr:uid="{76FF2EDF-1949-409F-9A38-7D5268693BCE}"/>
    <hyperlink ref="B25" r:id="rId11" xr:uid="{59FA434D-AFB3-4B4B-A5A2-1FFB55DEA1CB}"/>
    <hyperlink ref="B26" r:id="rId12" xr:uid="{60ECA991-798B-4A3E-98FC-2F28383379EB}"/>
    <hyperlink ref="B27" r:id="rId13" xr:uid="{DC63ACFA-8A3F-43DF-936C-37C3819D0EB1}"/>
  </hyperlinks>
  <pageMargins left="0.70866141732283472" right="0.70866141732283472" top="0.74803149606299213" bottom="0.38" header="0.31496062992125984" footer="0.31496062992125984"/>
  <pageSetup paperSize="9" scale="66" orientation="portrait" r:id="rId14"/>
  <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330"/>
  <sheetViews>
    <sheetView zoomScaleNormal="100" workbookViewId="0">
      <selection activeCell="A2" sqref="A2:J2"/>
    </sheetView>
  </sheetViews>
  <sheetFormatPr defaultColWidth="9.140625" defaultRowHeight="15"/>
  <cols>
    <col min="1" max="1" width="33.7109375" style="60" customWidth="1"/>
    <col min="2" max="9" width="10.7109375" style="11" customWidth="1"/>
    <col min="10" max="10" width="10.7109375" style="12" customWidth="1"/>
    <col min="11" max="14" width="10.7109375" style="11" customWidth="1"/>
    <col min="15" max="16384" width="9.140625" style="11"/>
  </cols>
  <sheetData>
    <row r="1" spans="1:10" ht="75" customHeight="1">
      <c r="A1" s="100"/>
      <c r="B1" s="100"/>
      <c r="C1" s="100"/>
      <c r="D1" s="100"/>
      <c r="E1" s="100"/>
      <c r="F1" s="100"/>
      <c r="G1" s="100"/>
      <c r="H1" s="100"/>
      <c r="I1" s="100"/>
      <c r="J1" s="100"/>
    </row>
    <row r="2" spans="1:10" ht="15" customHeight="1">
      <c r="A2" s="101" t="str">
        <f>+Contents!A2</f>
        <v>Statistics about corporate insolvency in Australia</v>
      </c>
      <c r="B2" s="101"/>
      <c r="C2" s="101"/>
      <c r="D2" s="101"/>
      <c r="E2" s="101"/>
      <c r="F2" s="101"/>
      <c r="G2" s="101"/>
      <c r="H2" s="101"/>
      <c r="I2" s="101"/>
      <c r="J2" s="101"/>
    </row>
    <row r="3" spans="1:10" ht="24.95" customHeight="1">
      <c r="A3" s="102" t="str">
        <f>Contents!A3</f>
        <v>Released: November 2024</v>
      </c>
      <c r="B3" s="102"/>
      <c r="C3" s="102"/>
      <c r="D3" s="102"/>
      <c r="E3" s="102"/>
      <c r="F3" s="102"/>
      <c r="G3" s="102"/>
      <c r="H3" s="102"/>
      <c r="I3" s="102"/>
      <c r="J3" s="102"/>
    </row>
    <row r="4" spans="1:10">
      <c r="A4" s="84"/>
      <c r="B4" s="84"/>
      <c r="C4" s="84"/>
      <c r="D4" s="84"/>
      <c r="E4" s="84"/>
      <c r="F4" s="84"/>
      <c r="G4" s="84"/>
      <c r="H4" s="84"/>
      <c r="I4" s="84"/>
      <c r="J4" s="84"/>
    </row>
    <row r="5" spans="1:10" ht="15.75">
      <c r="A5" s="86" t="s">
        <v>5</v>
      </c>
      <c r="B5" s="84"/>
      <c r="C5" s="84"/>
      <c r="D5" s="84"/>
      <c r="E5" s="84"/>
      <c r="F5" s="84"/>
      <c r="G5" s="84"/>
      <c r="H5" s="84"/>
      <c r="I5" s="84"/>
      <c r="J5" s="84"/>
    </row>
    <row r="6" spans="1:10">
      <c r="A6" s="87" t="s">
        <v>27</v>
      </c>
      <c r="B6" s="84"/>
      <c r="C6" s="84"/>
      <c r="D6" s="84"/>
      <c r="E6" s="84"/>
      <c r="F6" s="84"/>
      <c r="G6" s="84"/>
      <c r="H6" s="84"/>
      <c r="I6" s="84"/>
      <c r="J6" s="84"/>
    </row>
    <row r="7" spans="1:10">
      <c r="A7" s="87" t="s">
        <v>28</v>
      </c>
      <c r="B7" s="84"/>
      <c r="C7" s="84"/>
      <c r="D7" s="84"/>
      <c r="E7" s="84"/>
      <c r="F7" s="84"/>
      <c r="G7" s="84"/>
      <c r="H7" s="84"/>
      <c r="I7" s="84"/>
      <c r="J7" s="84"/>
    </row>
    <row r="8" spans="1:10">
      <c r="A8" s="87" t="s">
        <v>29</v>
      </c>
      <c r="B8" s="84"/>
      <c r="C8" s="84"/>
      <c r="D8" s="84"/>
      <c r="E8" s="84"/>
      <c r="F8" s="84"/>
      <c r="G8" s="84"/>
      <c r="H8" s="84"/>
      <c r="I8" s="84"/>
      <c r="J8" s="84"/>
    </row>
    <row r="9" spans="1:10">
      <c r="A9" s="87" t="s">
        <v>30</v>
      </c>
      <c r="B9" s="84"/>
      <c r="C9" s="84"/>
      <c r="D9" s="84"/>
      <c r="E9" s="84"/>
      <c r="F9" s="84"/>
      <c r="G9" s="84"/>
      <c r="H9" s="84"/>
      <c r="I9" s="84"/>
      <c r="J9" s="84"/>
    </row>
    <row r="10" spans="1:10">
      <c r="A10" s="87" t="s">
        <v>31</v>
      </c>
      <c r="B10" s="84"/>
      <c r="C10" s="84"/>
      <c r="D10" s="84"/>
      <c r="E10" s="84"/>
      <c r="F10" s="84"/>
      <c r="G10" s="84"/>
      <c r="H10" s="84"/>
      <c r="I10" s="84"/>
      <c r="J10" s="84"/>
    </row>
    <row r="11" spans="1:10">
      <c r="A11" s="87" t="s">
        <v>32</v>
      </c>
      <c r="B11" s="84"/>
      <c r="C11" s="84"/>
      <c r="D11" s="84"/>
      <c r="E11" s="84"/>
      <c r="F11" s="84"/>
      <c r="G11" s="84"/>
      <c r="H11" s="84"/>
      <c r="I11" s="84"/>
      <c r="J11" s="84"/>
    </row>
    <row r="12" spans="1:10">
      <c r="A12" s="87" t="s">
        <v>33</v>
      </c>
      <c r="B12" s="84"/>
      <c r="C12" s="84"/>
      <c r="D12" s="84"/>
      <c r="E12" s="84"/>
      <c r="F12" s="84"/>
      <c r="G12" s="84"/>
      <c r="H12" s="84"/>
      <c r="I12" s="84"/>
      <c r="J12" s="84"/>
    </row>
    <row r="13" spans="1:10">
      <c r="A13" s="87" t="s">
        <v>34</v>
      </c>
      <c r="B13" s="84"/>
      <c r="C13" s="84"/>
      <c r="D13" s="84"/>
      <c r="E13" s="84"/>
      <c r="F13" s="84"/>
      <c r="G13" s="84"/>
      <c r="H13" s="84"/>
      <c r="I13" s="84"/>
      <c r="J13" s="84"/>
    </row>
    <row r="14" spans="1:10">
      <c r="A14" s="87" t="s">
        <v>35</v>
      </c>
      <c r="B14" s="84"/>
      <c r="C14" s="84"/>
      <c r="D14" s="84"/>
      <c r="E14" s="84"/>
      <c r="F14" s="84"/>
      <c r="G14" s="84"/>
      <c r="H14" s="84"/>
      <c r="I14" s="84"/>
      <c r="J14" s="84"/>
    </row>
    <row r="15" spans="1:10">
      <c r="A15" s="87" t="s">
        <v>36</v>
      </c>
      <c r="B15" s="84"/>
      <c r="C15" s="84"/>
      <c r="D15" s="84"/>
      <c r="E15" s="84"/>
      <c r="F15" s="84"/>
      <c r="G15" s="84"/>
      <c r="H15" s="84"/>
      <c r="I15" s="84"/>
      <c r="J15" s="84"/>
    </row>
    <row r="16" spans="1:10">
      <c r="A16" s="87" t="s">
        <v>37</v>
      </c>
      <c r="B16" s="84"/>
      <c r="C16" s="84"/>
      <c r="D16" s="84"/>
      <c r="E16" s="84"/>
      <c r="F16" s="84"/>
      <c r="G16" s="84"/>
      <c r="H16" s="84"/>
      <c r="I16" s="84"/>
      <c r="J16" s="84"/>
    </row>
    <row r="17" spans="1:11">
      <c r="A17" s="87" t="s">
        <v>38</v>
      </c>
      <c r="B17" s="84"/>
      <c r="C17" s="84"/>
      <c r="D17" s="84"/>
      <c r="E17" s="84"/>
      <c r="F17" s="84"/>
      <c r="G17" s="84"/>
      <c r="H17" s="84"/>
      <c r="I17" s="84"/>
      <c r="J17" s="84"/>
    </row>
    <row r="18" spans="1:11">
      <c r="A18" s="87" t="s">
        <v>39</v>
      </c>
      <c r="B18" s="84"/>
      <c r="C18" s="84"/>
      <c r="D18" s="84"/>
      <c r="E18" s="84"/>
      <c r="F18" s="84"/>
      <c r="G18" s="84"/>
      <c r="H18" s="84"/>
      <c r="I18" s="84"/>
      <c r="J18" s="84"/>
    </row>
    <row r="19" spans="1:11">
      <c r="A19" s="87" t="s">
        <v>40</v>
      </c>
      <c r="B19" s="84"/>
      <c r="C19" s="84"/>
      <c r="D19" s="84"/>
      <c r="E19" s="84"/>
      <c r="F19" s="84"/>
      <c r="G19" s="84"/>
      <c r="H19" s="84"/>
      <c r="I19" s="84"/>
      <c r="J19" s="84"/>
    </row>
    <row r="20" spans="1:11">
      <c r="A20" s="87" t="s">
        <v>41</v>
      </c>
      <c r="B20" s="84"/>
      <c r="C20" s="84"/>
      <c r="D20" s="84"/>
      <c r="E20" s="84"/>
      <c r="F20" s="84"/>
      <c r="G20" s="84"/>
      <c r="H20" s="84"/>
      <c r="I20" s="84"/>
      <c r="J20" s="84"/>
    </row>
    <row r="21" spans="1:11">
      <c r="A21" s="87"/>
      <c r="B21" s="84"/>
      <c r="C21" s="84"/>
      <c r="D21" s="84"/>
      <c r="E21" s="84"/>
      <c r="F21" s="84"/>
      <c r="G21" s="84"/>
      <c r="H21" s="84"/>
      <c r="I21" s="84"/>
      <c r="J21" s="84"/>
    </row>
    <row r="22" spans="1:11" ht="30" customHeight="1">
      <c r="A22" s="104" t="s">
        <v>42</v>
      </c>
      <c r="B22" s="104"/>
      <c r="C22" s="104"/>
      <c r="D22" s="104"/>
      <c r="E22" s="104"/>
      <c r="F22" s="104"/>
      <c r="G22" s="104"/>
      <c r="H22" s="104"/>
      <c r="I22" s="104"/>
      <c r="J22" s="104"/>
    </row>
    <row r="23" spans="1:11" ht="34.5">
      <c r="A23" s="81" t="s">
        <v>43</v>
      </c>
      <c r="B23" s="45" t="s">
        <v>44</v>
      </c>
      <c r="C23" s="45" t="s">
        <v>45</v>
      </c>
      <c r="D23" s="45" t="s">
        <v>46</v>
      </c>
      <c r="E23" s="45" t="s">
        <v>47</v>
      </c>
      <c r="F23" s="45" t="s">
        <v>48</v>
      </c>
      <c r="G23" s="45" t="s">
        <v>49</v>
      </c>
      <c r="H23" s="45" t="s">
        <v>50</v>
      </c>
      <c r="I23" s="45" t="s">
        <v>51</v>
      </c>
      <c r="J23" s="31" t="s">
        <v>52</v>
      </c>
      <c r="K23" s="57" t="s">
        <v>53</v>
      </c>
    </row>
    <row r="24" spans="1:11">
      <c r="A24" s="6" t="s">
        <v>54</v>
      </c>
      <c r="B24" s="13">
        <v>9</v>
      </c>
      <c r="C24" s="13">
        <v>235</v>
      </c>
      <c r="D24" s="13">
        <v>2</v>
      </c>
      <c r="E24" s="13">
        <v>99</v>
      </c>
      <c r="F24" s="13">
        <v>24</v>
      </c>
      <c r="G24" s="13">
        <v>4</v>
      </c>
      <c r="H24" s="13">
        <v>117</v>
      </c>
      <c r="I24" s="13">
        <v>47</v>
      </c>
      <c r="J24" s="3">
        <f>SUM(B24:I24)</f>
        <v>537</v>
      </c>
      <c r="K24" s="40">
        <f>+J24/J$29</f>
        <v>0.72371967654986524</v>
      </c>
    </row>
    <row r="25" spans="1:11">
      <c r="A25" s="6" t="s">
        <v>55</v>
      </c>
      <c r="B25" s="13">
        <v>1</v>
      </c>
      <c r="C25" s="13">
        <v>41</v>
      </c>
      <c r="D25" s="13">
        <v>0</v>
      </c>
      <c r="E25" s="13">
        <v>16</v>
      </c>
      <c r="F25" s="13">
        <v>2</v>
      </c>
      <c r="G25" s="13">
        <v>1</v>
      </c>
      <c r="H25" s="13">
        <v>16</v>
      </c>
      <c r="I25" s="13">
        <v>13</v>
      </c>
      <c r="J25" s="3">
        <f t="shared" ref="J25:J28" si="0">SUM(B25:I25)</f>
        <v>90</v>
      </c>
      <c r="K25" s="40">
        <f t="shared" ref="K25:K28" si="1">+J25/J$29</f>
        <v>0.12129380053908356</v>
      </c>
    </row>
    <row r="26" spans="1:11">
      <c r="A26" s="6" t="s">
        <v>56</v>
      </c>
      <c r="B26" s="13">
        <v>0</v>
      </c>
      <c r="C26" s="13">
        <v>6</v>
      </c>
      <c r="D26" s="13">
        <v>0</v>
      </c>
      <c r="E26" s="13">
        <v>3</v>
      </c>
      <c r="F26" s="13">
        <v>1</v>
      </c>
      <c r="G26" s="13">
        <v>0</v>
      </c>
      <c r="H26" s="13">
        <v>6</v>
      </c>
      <c r="I26" s="13">
        <v>0</v>
      </c>
      <c r="J26" s="3">
        <f t="shared" si="0"/>
        <v>16</v>
      </c>
      <c r="K26" s="40">
        <f t="shared" si="1"/>
        <v>2.15633423180593E-2</v>
      </c>
    </row>
    <row r="27" spans="1:11">
      <c r="A27" s="6" t="s">
        <v>57</v>
      </c>
      <c r="B27" s="13">
        <v>0</v>
      </c>
      <c r="C27" s="13">
        <v>1</v>
      </c>
      <c r="D27" s="13">
        <v>0</v>
      </c>
      <c r="E27" s="13">
        <v>0</v>
      </c>
      <c r="F27" s="13">
        <v>0</v>
      </c>
      <c r="G27" s="13">
        <v>0</v>
      </c>
      <c r="H27" s="13">
        <v>1</v>
      </c>
      <c r="I27" s="13">
        <v>1</v>
      </c>
      <c r="J27" s="3">
        <f t="shared" si="0"/>
        <v>3</v>
      </c>
      <c r="K27" s="40">
        <f t="shared" si="1"/>
        <v>4.0431266846361188E-3</v>
      </c>
    </row>
    <row r="28" spans="1:11">
      <c r="A28" s="7" t="s">
        <v>58</v>
      </c>
      <c r="B28" s="13">
        <v>1</v>
      </c>
      <c r="C28" s="13">
        <v>46</v>
      </c>
      <c r="D28" s="13">
        <v>0</v>
      </c>
      <c r="E28" s="13">
        <v>15</v>
      </c>
      <c r="F28" s="13">
        <v>1</v>
      </c>
      <c r="G28" s="13">
        <v>1</v>
      </c>
      <c r="H28" s="13">
        <v>28</v>
      </c>
      <c r="I28" s="13">
        <v>4</v>
      </c>
      <c r="J28" s="3">
        <f t="shared" si="0"/>
        <v>96</v>
      </c>
      <c r="K28" s="40">
        <f t="shared" si="1"/>
        <v>0.1293800539083558</v>
      </c>
    </row>
    <row r="29" spans="1:11">
      <c r="A29" s="9" t="s">
        <v>59</v>
      </c>
      <c r="B29" s="4">
        <f>SUM(B24:B28)</f>
        <v>11</v>
      </c>
      <c r="C29" s="4">
        <f t="shared" ref="C29:I29" si="2">SUM(C24:C28)</f>
        <v>329</v>
      </c>
      <c r="D29" s="4">
        <f t="shared" si="2"/>
        <v>2</v>
      </c>
      <c r="E29" s="4">
        <f t="shared" si="2"/>
        <v>133</v>
      </c>
      <c r="F29" s="4">
        <f t="shared" si="2"/>
        <v>28</v>
      </c>
      <c r="G29" s="4">
        <f t="shared" si="2"/>
        <v>6</v>
      </c>
      <c r="H29" s="4">
        <f t="shared" si="2"/>
        <v>168</v>
      </c>
      <c r="I29" s="4">
        <f t="shared" si="2"/>
        <v>65</v>
      </c>
      <c r="J29" s="4">
        <f>SUM(J24:J28)</f>
        <v>742</v>
      </c>
      <c r="K29" s="27">
        <f>SUM(K24:K28)</f>
        <v>1</v>
      </c>
    </row>
    <row r="30" spans="1:11">
      <c r="A30" s="6" t="str">
        <f>+Construction!A30</f>
        <v>Note 1: Statistics after 28 March 2020 by region are based upon 'principal place of business' and not 'registered office'.</v>
      </c>
      <c r="B30" s="87"/>
      <c r="C30" s="87"/>
      <c r="D30" s="87"/>
      <c r="E30" s="87"/>
      <c r="F30" s="87"/>
      <c r="G30" s="87"/>
      <c r="H30" s="87"/>
      <c r="I30" s="87"/>
      <c r="J30" s="90"/>
    </row>
    <row r="31" spans="1:11">
      <c r="A31" s="6"/>
      <c r="B31" s="87"/>
      <c r="C31" s="87"/>
      <c r="D31" s="87"/>
      <c r="E31" s="87"/>
      <c r="F31" s="87"/>
      <c r="G31" s="87"/>
      <c r="H31" s="87"/>
      <c r="I31" s="87"/>
      <c r="J31" s="90"/>
    </row>
    <row r="32" spans="1:11" ht="28.5" customHeight="1">
      <c r="A32" s="103" t="s">
        <v>60</v>
      </c>
      <c r="B32" s="103"/>
      <c r="C32" s="103"/>
      <c r="D32" s="103"/>
      <c r="E32" s="103"/>
      <c r="F32" s="103"/>
      <c r="G32" s="103"/>
      <c r="H32" s="103"/>
      <c r="I32" s="103"/>
      <c r="J32" s="103"/>
    </row>
    <row r="33" spans="1:11" ht="34.5">
      <c r="A33" s="81" t="s">
        <v>61</v>
      </c>
      <c r="B33" s="45" t="s">
        <v>44</v>
      </c>
      <c r="C33" s="45" t="s">
        <v>45</v>
      </c>
      <c r="D33" s="45" t="s">
        <v>46</v>
      </c>
      <c r="E33" s="45" t="s">
        <v>47</v>
      </c>
      <c r="F33" s="45" t="s">
        <v>62</v>
      </c>
      <c r="G33" s="45" t="s">
        <v>49</v>
      </c>
      <c r="H33" s="45" t="s">
        <v>50</v>
      </c>
      <c r="I33" s="45" t="s">
        <v>51</v>
      </c>
      <c r="J33" s="31" t="s">
        <v>63</v>
      </c>
      <c r="K33" s="57" t="s">
        <v>53</v>
      </c>
    </row>
    <row r="34" spans="1:11">
      <c r="A34" s="6" t="s">
        <v>64</v>
      </c>
      <c r="B34" s="13">
        <v>4</v>
      </c>
      <c r="C34" s="13">
        <v>93</v>
      </c>
      <c r="D34" s="13">
        <v>0</v>
      </c>
      <c r="E34" s="13">
        <v>33</v>
      </c>
      <c r="F34" s="13">
        <v>6</v>
      </c>
      <c r="G34" s="13">
        <v>3</v>
      </c>
      <c r="H34" s="13">
        <v>49</v>
      </c>
      <c r="I34" s="13">
        <v>11</v>
      </c>
      <c r="J34" s="3">
        <f>SUM(B34:I34)</f>
        <v>199</v>
      </c>
      <c r="K34" s="40">
        <f>+J34/$J$29</f>
        <v>0.26819407008086255</v>
      </c>
    </row>
    <row r="35" spans="1:11">
      <c r="A35" s="6" t="s">
        <v>65</v>
      </c>
      <c r="B35" s="13">
        <v>5</v>
      </c>
      <c r="C35" s="13">
        <v>103</v>
      </c>
      <c r="D35" s="13">
        <v>1</v>
      </c>
      <c r="E35" s="13">
        <v>33</v>
      </c>
      <c r="F35" s="13">
        <v>10</v>
      </c>
      <c r="G35" s="13">
        <v>5</v>
      </c>
      <c r="H35" s="13">
        <v>61</v>
      </c>
      <c r="I35" s="13">
        <v>26</v>
      </c>
      <c r="J35" s="3">
        <f t="shared" ref="J35:J47" si="3">SUM(B35:I35)</f>
        <v>244</v>
      </c>
      <c r="K35" s="40">
        <f t="shared" ref="K35:K47" si="4">+J35/$J$29</f>
        <v>0.32884097035040433</v>
      </c>
    </row>
    <row r="36" spans="1:11">
      <c r="A36" s="6" t="s">
        <v>66</v>
      </c>
      <c r="B36" s="13">
        <v>1</v>
      </c>
      <c r="C36" s="13">
        <v>26</v>
      </c>
      <c r="D36" s="13">
        <v>0</v>
      </c>
      <c r="E36" s="13">
        <v>8</v>
      </c>
      <c r="F36" s="13">
        <v>4</v>
      </c>
      <c r="G36" s="13">
        <v>2</v>
      </c>
      <c r="H36" s="13">
        <v>14</v>
      </c>
      <c r="I36" s="13">
        <v>9</v>
      </c>
      <c r="J36" s="3">
        <f t="shared" si="3"/>
        <v>64</v>
      </c>
      <c r="K36" s="40">
        <f t="shared" si="4"/>
        <v>8.6253369272237201E-2</v>
      </c>
    </row>
    <row r="37" spans="1:11">
      <c r="A37" s="6" t="s">
        <v>67</v>
      </c>
      <c r="B37" s="13">
        <v>7</v>
      </c>
      <c r="C37" s="13">
        <v>105</v>
      </c>
      <c r="D37" s="13">
        <v>1</v>
      </c>
      <c r="E37" s="13">
        <v>75</v>
      </c>
      <c r="F37" s="13">
        <v>16</v>
      </c>
      <c r="G37" s="13">
        <v>5</v>
      </c>
      <c r="H37" s="13">
        <v>66</v>
      </c>
      <c r="I37" s="13">
        <v>28</v>
      </c>
      <c r="J37" s="3">
        <f t="shared" si="3"/>
        <v>303</v>
      </c>
      <c r="K37" s="40">
        <f t="shared" si="4"/>
        <v>0.40835579514824799</v>
      </c>
    </row>
    <row r="38" spans="1:11">
      <c r="A38" s="6" t="s">
        <v>68</v>
      </c>
      <c r="B38" s="13">
        <v>8</v>
      </c>
      <c r="C38" s="13">
        <v>149</v>
      </c>
      <c r="D38" s="13">
        <v>1</v>
      </c>
      <c r="E38" s="13">
        <v>58</v>
      </c>
      <c r="F38" s="13">
        <v>13</v>
      </c>
      <c r="G38" s="13">
        <v>3</v>
      </c>
      <c r="H38" s="13">
        <v>86</v>
      </c>
      <c r="I38" s="13">
        <v>41</v>
      </c>
      <c r="J38" s="3">
        <f t="shared" si="3"/>
        <v>359</v>
      </c>
      <c r="K38" s="40">
        <f t="shared" si="4"/>
        <v>0.48382749326145552</v>
      </c>
    </row>
    <row r="39" spans="1:11">
      <c r="A39" s="6" t="s">
        <v>69</v>
      </c>
      <c r="B39" s="13">
        <v>8</v>
      </c>
      <c r="C39" s="13">
        <v>69</v>
      </c>
      <c r="D39" s="13">
        <v>0</v>
      </c>
      <c r="E39" s="13">
        <v>37</v>
      </c>
      <c r="F39" s="13">
        <v>9</v>
      </c>
      <c r="G39" s="13">
        <v>1</v>
      </c>
      <c r="H39" s="13">
        <v>45</v>
      </c>
      <c r="I39" s="13">
        <v>13</v>
      </c>
      <c r="J39" s="3">
        <f t="shared" si="3"/>
        <v>182</v>
      </c>
      <c r="K39" s="40">
        <f t="shared" si="4"/>
        <v>0.24528301886792453</v>
      </c>
    </row>
    <row r="40" spans="1:11">
      <c r="A40" s="6" t="s">
        <v>70</v>
      </c>
      <c r="B40" s="13">
        <v>0</v>
      </c>
      <c r="C40" s="13">
        <v>4</v>
      </c>
      <c r="D40" s="13">
        <v>0</v>
      </c>
      <c r="E40" s="13">
        <v>8</v>
      </c>
      <c r="F40" s="13">
        <v>0</v>
      </c>
      <c r="G40" s="13">
        <v>0</v>
      </c>
      <c r="H40" s="13">
        <v>1</v>
      </c>
      <c r="I40" s="13">
        <v>2</v>
      </c>
      <c r="J40" s="3">
        <f t="shared" si="3"/>
        <v>15</v>
      </c>
      <c r="K40" s="40">
        <f t="shared" si="4"/>
        <v>2.0215633423180591E-2</v>
      </c>
    </row>
    <row r="41" spans="1:11">
      <c r="A41" s="6" t="s">
        <v>71</v>
      </c>
      <c r="B41" s="13">
        <v>0</v>
      </c>
      <c r="C41" s="13">
        <v>7</v>
      </c>
      <c r="D41" s="13">
        <v>0</v>
      </c>
      <c r="E41" s="13">
        <v>2</v>
      </c>
      <c r="F41" s="13">
        <v>2</v>
      </c>
      <c r="G41" s="13">
        <v>0</v>
      </c>
      <c r="H41" s="13">
        <v>12</v>
      </c>
      <c r="I41" s="13">
        <v>1</v>
      </c>
      <c r="J41" s="3">
        <f t="shared" si="3"/>
        <v>24</v>
      </c>
      <c r="K41" s="40">
        <f t="shared" si="4"/>
        <v>3.2345013477088951E-2</v>
      </c>
    </row>
    <row r="42" spans="1:11">
      <c r="A42" s="6" t="s">
        <v>72</v>
      </c>
      <c r="B42" s="13">
        <v>0</v>
      </c>
      <c r="C42" s="13">
        <v>0</v>
      </c>
      <c r="D42" s="13">
        <v>0</v>
      </c>
      <c r="E42" s="13">
        <v>0</v>
      </c>
      <c r="F42" s="13">
        <v>0</v>
      </c>
      <c r="G42" s="13">
        <v>0</v>
      </c>
      <c r="H42" s="13">
        <v>0</v>
      </c>
      <c r="I42" s="13">
        <v>0</v>
      </c>
      <c r="J42" s="3">
        <f t="shared" si="3"/>
        <v>0</v>
      </c>
      <c r="K42" s="40">
        <f t="shared" si="4"/>
        <v>0</v>
      </c>
    </row>
    <row r="43" spans="1:11">
      <c r="A43" s="6" t="s">
        <v>73</v>
      </c>
      <c r="B43" s="13">
        <v>0</v>
      </c>
      <c r="C43" s="13">
        <v>9</v>
      </c>
      <c r="D43" s="13">
        <v>0</v>
      </c>
      <c r="E43" s="13">
        <v>3</v>
      </c>
      <c r="F43" s="13">
        <v>0</v>
      </c>
      <c r="G43" s="13">
        <v>0</v>
      </c>
      <c r="H43" s="13">
        <v>4</v>
      </c>
      <c r="I43" s="13">
        <v>2</v>
      </c>
      <c r="J43" s="3">
        <f t="shared" si="3"/>
        <v>18</v>
      </c>
      <c r="K43" s="40">
        <f t="shared" si="4"/>
        <v>2.4258760107816711E-2</v>
      </c>
    </row>
    <row r="44" spans="1:11">
      <c r="A44" s="6" t="s">
        <v>74</v>
      </c>
      <c r="B44" s="13">
        <v>6</v>
      </c>
      <c r="C44" s="13">
        <v>124</v>
      </c>
      <c r="D44" s="13">
        <v>1</v>
      </c>
      <c r="E44" s="13">
        <v>60</v>
      </c>
      <c r="F44" s="13">
        <v>14</v>
      </c>
      <c r="G44" s="13">
        <v>2</v>
      </c>
      <c r="H44" s="13">
        <v>56</v>
      </c>
      <c r="I44" s="13">
        <v>23</v>
      </c>
      <c r="J44" s="3">
        <f t="shared" si="3"/>
        <v>286</v>
      </c>
      <c r="K44" s="40">
        <f t="shared" si="4"/>
        <v>0.38544474393530997</v>
      </c>
    </row>
    <row r="45" spans="1:11">
      <c r="A45" s="6" t="s">
        <v>75</v>
      </c>
      <c r="B45" s="13">
        <v>0</v>
      </c>
      <c r="C45" s="13">
        <v>2</v>
      </c>
      <c r="D45" s="13">
        <v>0</v>
      </c>
      <c r="E45" s="13">
        <v>1</v>
      </c>
      <c r="F45" s="13">
        <v>0</v>
      </c>
      <c r="G45" s="13">
        <v>0</v>
      </c>
      <c r="H45" s="13">
        <v>1</v>
      </c>
      <c r="I45" s="13">
        <v>0</v>
      </c>
      <c r="J45" s="3">
        <f>SUM(B45:I45)</f>
        <v>4</v>
      </c>
      <c r="K45" s="40">
        <f t="shared" si="4"/>
        <v>5.3908355795148251E-3</v>
      </c>
    </row>
    <row r="46" spans="1:11">
      <c r="A46" s="6" t="s">
        <v>76</v>
      </c>
      <c r="B46" s="13">
        <v>0</v>
      </c>
      <c r="C46" s="13">
        <v>1</v>
      </c>
      <c r="D46" s="13">
        <v>0</v>
      </c>
      <c r="E46" s="13">
        <v>2</v>
      </c>
      <c r="F46" s="13">
        <v>0</v>
      </c>
      <c r="G46" s="13">
        <v>0</v>
      </c>
      <c r="H46" s="13">
        <v>2</v>
      </c>
      <c r="I46" s="13">
        <v>0</v>
      </c>
      <c r="J46" s="3">
        <f t="shared" si="3"/>
        <v>5</v>
      </c>
      <c r="K46" s="40">
        <f t="shared" si="4"/>
        <v>6.7385444743935314E-3</v>
      </c>
    </row>
    <row r="47" spans="1:11">
      <c r="A47" s="7" t="s">
        <v>77</v>
      </c>
      <c r="B47" s="13">
        <v>5</v>
      </c>
      <c r="C47" s="13">
        <v>205</v>
      </c>
      <c r="D47" s="13">
        <v>2</v>
      </c>
      <c r="E47" s="13">
        <v>62</v>
      </c>
      <c r="F47" s="13">
        <v>8</v>
      </c>
      <c r="G47" s="13">
        <v>5</v>
      </c>
      <c r="H47" s="13">
        <v>76</v>
      </c>
      <c r="I47" s="13">
        <v>40</v>
      </c>
      <c r="J47" s="3">
        <f t="shared" si="3"/>
        <v>403</v>
      </c>
      <c r="K47" s="40">
        <f t="shared" si="4"/>
        <v>0.54312668463611857</v>
      </c>
    </row>
    <row r="48" spans="1:11">
      <c r="A48" s="9" t="s">
        <v>59</v>
      </c>
      <c r="B48" s="4">
        <f t="shared" ref="B48:J48" si="5">SUM(B34:B47)</f>
        <v>44</v>
      </c>
      <c r="C48" s="4">
        <f t="shared" si="5"/>
        <v>897</v>
      </c>
      <c r="D48" s="4">
        <f t="shared" si="5"/>
        <v>6</v>
      </c>
      <c r="E48" s="4">
        <f t="shared" si="5"/>
        <v>382</v>
      </c>
      <c r="F48" s="4">
        <f t="shared" si="5"/>
        <v>82</v>
      </c>
      <c r="G48" s="4">
        <f t="shared" si="5"/>
        <v>26</v>
      </c>
      <c r="H48" s="4">
        <f t="shared" si="5"/>
        <v>473</v>
      </c>
      <c r="I48" s="4">
        <f t="shared" si="5"/>
        <v>196</v>
      </c>
      <c r="J48" s="4">
        <f t="shared" si="5"/>
        <v>2106</v>
      </c>
      <c r="K48" s="27"/>
    </row>
    <row r="49" spans="1:18">
      <c r="A49" s="6" t="str">
        <f>+A30</f>
        <v>Note 1: Statistics after 28 March 2020 by region are based upon 'principal place of business' and not 'registered office'.</v>
      </c>
      <c r="B49" s="6"/>
      <c r="C49" s="6"/>
      <c r="D49" s="6"/>
      <c r="E49" s="6"/>
      <c r="F49" s="6"/>
      <c r="G49" s="6"/>
      <c r="H49" s="6"/>
      <c r="I49" s="6"/>
      <c r="J49" s="6"/>
    </row>
    <row r="50" spans="1:18">
      <c r="A50" s="105" t="s">
        <v>78</v>
      </c>
      <c r="B50" s="105"/>
      <c r="C50" s="105"/>
      <c r="D50" s="105"/>
      <c r="E50" s="105"/>
      <c r="F50" s="105"/>
      <c r="G50" s="105"/>
      <c r="H50" s="105"/>
      <c r="I50" s="105"/>
      <c r="J50" s="105"/>
      <c r="K50" s="105"/>
      <c r="L50" s="105"/>
      <c r="M50" s="105"/>
      <c r="N50" s="105"/>
      <c r="O50" s="105"/>
      <c r="P50" s="105"/>
      <c r="Q50" s="105"/>
      <c r="R50" s="105"/>
    </row>
    <row r="51" spans="1:18">
      <c r="A51" s="87"/>
      <c r="B51" s="87"/>
      <c r="C51" s="87"/>
      <c r="D51" s="87"/>
      <c r="E51" s="87"/>
      <c r="F51" s="87"/>
      <c r="G51" s="87"/>
      <c r="H51" s="87"/>
      <c r="I51" s="87"/>
      <c r="J51" s="87"/>
      <c r="K51" s="87"/>
      <c r="L51" s="87"/>
      <c r="M51" s="87"/>
      <c r="N51" s="87"/>
      <c r="O51" s="87"/>
      <c r="P51" s="87"/>
      <c r="Q51" s="87"/>
      <c r="R51" s="87"/>
    </row>
    <row r="52" spans="1:18" ht="30" customHeight="1">
      <c r="A52" s="103" t="s">
        <v>79</v>
      </c>
      <c r="B52" s="103"/>
      <c r="C52" s="103"/>
      <c r="D52" s="103"/>
      <c r="E52" s="103"/>
      <c r="F52" s="103"/>
      <c r="G52" s="103"/>
      <c r="H52" s="103"/>
      <c r="I52" s="103"/>
      <c r="J52" s="103"/>
    </row>
    <row r="53" spans="1:18" ht="34.5">
      <c r="A53" s="80"/>
      <c r="B53" s="1" t="s">
        <v>44</v>
      </c>
      <c r="C53" s="1" t="s">
        <v>45</v>
      </c>
      <c r="D53" s="1" t="s">
        <v>46</v>
      </c>
      <c r="E53" s="1" t="s">
        <v>47</v>
      </c>
      <c r="F53" s="1" t="s">
        <v>62</v>
      </c>
      <c r="G53" s="1" t="s">
        <v>49</v>
      </c>
      <c r="H53" s="1" t="s">
        <v>50</v>
      </c>
      <c r="I53" s="1" t="s">
        <v>51</v>
      </c>
      <c r="J53" s="2" t="s">
        <v>59</v>
      </c>
      <c r="K53" s="57" t="s">
        <v>53</v>
      </c>
    </row>
    <row r="54" spans="1:18">
      <c r="A54" s="106" t="s">
        <v>80</v>
      </c>
      <c r="B54" s="106"/>
      <c r="C54" s="106"/>
      <c r="D54" s="106"/>
      <c r="E54" s="106"/>
      <c r="F54" s="106"/>
      <c r="G54" s="106"/>
      <c r="H54" s="106"/>
      <c r="I54" s="106"/>
      <c r="J54" s="106"/>
      <c r="K54" s="61"/>
    </row>
    <row r="55" spans="1:18">
      <c r="A55" s="69" t="s">
        <v>81</v>
      </c>
      <c r="B55" s="13">
        <v>9</v>
      </c>
      <c r="C55" s="13">
        <v>210</v>
      </c>
      <c r="D55" s="13">
        <v>2</v>
      </c>
      <c r="E55" s="13">
        <v>104</v>
      </c>
      <c r="F55" s="13">
        <v>24</v>
      </c>
      <c r="G55" s="13">
        <v>4</v>
      </c>
      <c r="H55" s="13">
        <v>126</v>
      </c>
      <c r="I55" s="13">
        <v>43</v>
      </c>
      <c r="J55" s="3">
        <f>SUM(B55:I55)</f>
        <v>522</v>
      </c>
      <c r="K55" s="40">
        <f>+J55/$J$29</f>
        <v>0.70350404312668469</v>
      </c>
    </row>
    <row r="56" spans="1:18" ht="26.45" customHeight="1">
      <c r="A56" s="80" t="s">
        <v>82</v>
      </c>
      <c r="B56" s="13">
        <v>9</v>
      </c>
      <c r="C56" s="13">
        <v>208</v>
      </c>
      <c r="D56" s="13">
        <v>1</v>
      </c>
      <c r="E56" s="13">
        <v>92</v>
      </c>
      <c r="F56" s="13">
        <v>18</v>
      </c>
      <c r="G56" s="13">
        <v>5</v>
      </c>
      <c r="H56" s="13">
        <v>108</v>
      </c>
      <c r="I56" s="13">
        <v>46</v>
      </c>
      <c r="J56" s="3">
        <f t="shared" ref="J56:J68" si="6">SUM(B56:I56)</f>
        <v>487</v>
      </c>
      <c r="K56" s="40">
        <f t="shared" ref="K56:K68" si="7">+J56/$J$29</f>
        <v>0.65633423180592987</v>
      </c>
    </row>
    <row r="57" spans="1:18" ht="26.45" customHeight="1">
      <c r="A57" s="80" t="s">
        <v>83</v>
      </c>
      <c r="B57" s="13">
        <v>4</v>
      </c>
      <c r="C57" s="13">
        <v>119</v>
      </c>
      <c r="D57" s="13">
        <v>1</v>
      </c>
      <c r="E57" s="13">
        <v>42</v>
      </c>
      <c r="F57" s="13">
        <v>10</v>
      </c>
      <c r="G57" s="13">
        <v>5</v>
      </c>
      <c r="H57" s="13">
        <v>68</v>
      </c>
      <c r="I57" s="13">
        <v>20</v>
      </c>
      <c r="J57" s="3">
        <f t="shared" si="6"/>
        <v>269</v>
      </c>
      <c r="K57" s="40">
        <f t="shared" si="7"/>
        <v>0.36253369272237196</v>
      </c>
    </row>
    <row r="58" spans="1:18" ht="26.45" customHeight="1">
      <c r="A58" s="80" t="s">
        <v>84</v>
      </c>
      <c r="B58" s="13">
        <v>2</v>
      </c>
      <c r="C58" s="13">
        <v>43</v>
      </c>
      <c r="D58" s="13">
        <v>0</v>
      </c>
      <c r="E58" s="13">
        <v>13</v>
      </c>
      <c r="F58" s="13">
        <v>2</v>
      </c>
      <c r="G58" s="13">
        <v>1</v>
      </c>
      <c r="H58" s="13">
        <v>31</v>
      </c>
      <c r="I58" s="13">
        <v>4</v>
      </c>
      <c r="J58" s="3">
        <f t="shared" si="6"/>
        <v>96</v>
      </c>
      <c r="K58" s="40">
        <f t="shared" si="7"/>
        <v>0.1293800539083558</v>
      </c>
    </row>
    <row r="59" spans="1:18">
      <c r="A59" s="80" t="s">
        <v>85</v>
      </c>
      <c r="B59" s="13">
        <v>0</v>
      </c>
      <c r="C59" s="13">
        <v>47</v>
      </c>
      <c r="D59" s="13">
        <v>0</v>
      </c>
      <c r="E59" s="13">
        <v>16</v>
      </c>
      <c r="F59" s="13">
        <v>2</v>
      </c>
      <c r="G59" s="13">
        <v>0</v>
      </c>
      <c r="H59" s="13">
        <v>20</v>
      </c>
      <c r="I59" s="13">
        <v>4</v>
      </c>
      <c r="J59" s="3">
        <f t="shared" si="6"/>
        <v>89</v>
      </c>
      <c r="K59" s="40">
        <f t="shared" si="7"/>
        <v>0.11994609164420485</v>
      </c>
    </row>
    <row r="60" spans="1:18" ht="26.45" customHeight="1">
      <c r="A60" s="80" t="s">
        <v>86</v>
      </c>
      <c r="B60" s="13">
        <v>1</v>
      </c>
      <c r="C60" s="13">
        <v>41</v>
      </c>
      <c r="D60" s="13">
        <v>0</v>
      </c>
      <c r="E60" s="13">
        <v>21</v>
      </c>
      <c r="F60" s="13">
        <v>3</v>
      </c>
      <c r="G60" s="13">
        <v>1</v>
      </c>
      <c r="H60" s="13">
        <v>34</v>
      </c>
      <c r="I60" s="13">
        <v>4</v>
      </c>
      <c r="J60" s="3">
        <f t="shared" si="6"/>
        <v>105</v>
      </c>
      <c r="K60" s="40">
        <f t="shared" si="7"/>
        <v>0.14150943396226415</v>
      </c>
    </row>
    <row r="61" spans="1:18" ht="26.45" customHeight="1">
      <c r="A61" s="80" t="s">
        <v>87</v>
      </c>
      <c r="B61" s="13">
        <v>0</v>
      </c>
      <c r="C61" s="13">
        <v>8</v>
      </c>
      <c r="D61" s="13">
        <v>0</v>
      </c>
      <c r="E61" s="13">
        <v>5</v>
      </c>
      <c r="F61" s="13">
        <v>0</v>
      </c>
      <c r="G61" s="13">
        <v>0</v>
      </c>
      <c r="H61" s="13">
        <v>6</v>
      </c>
      <c r="I61" s="13">
        <v>0</v>
      </c>
      <c r="J61" s="3">
        <f t="shared" si="6"/>
        <v>19</v>
      </c>
      <c r="K61" s="40">
        <f t="shared" si="7"/>
        <v>2.5606469002695417E-2</v>
      </c>
    </row>
    <row r="62" spans="1:18">
      <c r="A62" s="80" t="s">
        <v>88</v>
      </c>
      <c r="B62" s="13">
        <v>0</v>
      </c>
      <c r="C62" s="13">
        <v>14</v>
      </c>
      <c r="D62" s="13">
        <v>0</v>
      </c>
      <c r="E62" s="13">
        <v>2</v>
      </c>
      <c r="F62" s="13">
        <v>0</v>
      </c>
      <c r="G62" s="13">
        <v>0</v>
      </c>
      <c r="H62" s="13">
        <v>8</v>
      </c>
      <c r="I62" s="13">
        <v>0</v>
      </c>
      <c r="J62" s="3">
        <f t="shared" si="6"/>
        <v>24</v>
      </c>
      <c r="K62" s="40">
        <f t="shared" si="7"/>
        <v>3.2345013477088951E-2</v>
      </c>
    </row>
    <row r="63" spans="1:18" s="12" customFormat="1" ht="32.1" customHeight="1">
      <c r="A63" s="80" t="s">
        <v>89</v>
      </c>
      <c r="B63" s="13">
        <v>0</v>
      </c>
      <c r="C63" s="13">
        <v>2</v>
      </c>
      <c r="D63" s="13">
        <v>0</v>
      </c>
      <c r="E63" s="13">
        <v>6</v>
      </c>
      <c r="F63" s="13">
        <v>0</v>
      </c>
      <c r="G63" s="13">
        <v>0</v>
      </c>
      <c r="H63" s="13">
        <v>3</v>
      </c>
      <c r="I63" s="13">
        <v>0</v>
      </c>
      <c r="J63" s="3">
        <f t="shared" si="6"/>
        <v>11</v>
      </c>
      <c r="K63" s="40">
        <f t="shared" si="7"/>
        <v>1.4824797843665768E-2</v>
      </c>
    </row>
    <row r="64" spans="1:18" ht="26.45" customHeight="1">
      <c r="A64" s="80" t="s">
        <v>90</v>
      </c>
      <c r="B64" s="13">
        <v>0</v>
      </c>
      <c r="C64" s="13">
        <v>2</v>
      </c>
      <c r="D64" s="13">
        <v>0</v>
      </c>
      <c r="E64" s="13">
        <v>3</v>
      </c>
      <c r="F64" s="13">
        <v>0</v>
      </c>
      <c r="G64" s="13">
        <v>0</v>
      </c>
      <c r="H64" s="13">
        <v>0</v>
      </c>
      <c r="I64" s="13">
        <v>1</v>
      </c>
      <c r="J64" s="3">
        <f t="shared" si="6"/>
        <v>6</v>
      </c>
      <c r="K64" s="40">
        <f t="shared" si="7"/>
        <v>8.0862533692722376E-3</v>
      </c>
    </row>
    <row r="65" spans="1:18" ht="26.45" customHeight="1">
      <c r="A65" s="80" t="s">
        <v>91</v>
      </c>
      <c r="B65" s="13">
        <v>0</v>
      </c>
      <c r="C65" s="13">
        <v>4</v>
      </c>
      <c r="D65" s="13">
        <v>0</v>
      </c>
      <c r="E65" s="13">
        <v>1</v>
      </c>
      <c r="F65" s="13">
        <v>0</v>
      </c>
      <c r="G65" s="13">
        <v>0</v>
      </c>
      <c r="H65" s="13">
        <v>1</v>
      </c>
      <c r="I65" s="13">
        <v>1</v>
      </c>
      <c r="J65" s="3">
        <f t="shared" si="6"/>
        <v>7</v>
      </c>
      <c r="K65" s="40">
        <f t="shared" si="7"/>
        <v>9.433962264150943E-3</v>
      </c>
    </row>
    <row r="66" spans="1:18" ht="27" customHeight="1">
      <c r="A66" s="80" t="s">
        <v>92</v>
      </c>
      <c r="B66" s="13">
        <v>0</v>
      </c>
      <c r="C66" s="13">
        <v>0</v>
      </c>
      <c r="D66" s="13">
        <v>0</v>
      </c>
      <c r="E66" s="13">
        <v>1</v>
      </c>
      <c r="F66" s="13">
        <v>0</v>
      </c>
      <c r="G66" s="13">
        <v>0</v>
      </c>
      <c r="H66" s="13">
        <v>1</v>
      </c>
      <c r="I66" s="13">
        <v>0</v>
      </c>
      <c r="J66" s="3">
        <f t="shared" si="6"/>
        <v>2</v>
      </c>
      <c r="K66" s="40">
        <f t="shared" si="7"/>
        <v>2.6954177897574125E-3</v>
      </c>
    </row>
    <row r="67" spans="1:18" ht="27" customHeight="1">
      <c r="A67" s="80" t="s">
        <v>93</v>
      </c>
      <c r="B67" s="13">
        <v>0</v>
      </c>
      <c r="C67" s="13">
        <v>2</v>
      </c>
      <c r="D67" s="13">
        <v>0</v>
      </c>
      <c r="E67" s="13">
        <v>0</v>
      </c>
      <c r="F67" s="13">
        <v>1</v>
      </c>
      <c r="G67" s="13">
        <v>0</v>
      </c>
      <c r="H67" s="13">
        <v>0</v>
      </c>
      <c r="I67" s="13">
        <v>0</v>
      </c>
      <c r="J67" s="3">
        <f t="shared" si="6"/>
        <v>3</v>
      </c>
      <c r="K67" s="40">
        <f t="shared" si="7"/>
        <v>4.0431266846361188E-3</v>
      </c>
    </row>
    <row r="68" spans="1:18" ht="27" customHeight="1">
      <c r="A68" s="80" t="s">
        <v>94</v>
      </c>
      <c r="B68" s="13">
        <v>0</v>
      </c>
      <c r="C68" s="13">
        <v>0</v>
      </c>
      <c r="D68" s="13">
        <v>0</v>
      </c>
      <c r="E68" s="13">
        <v>0</v>
      </c>
      <c r="F68" s="13">
        <v>0</v>
      </c>
      <c r="G68" s="13">
        <v>0</v>
      </c>
      <c r="H68" s="13">
        <v>0</v>
      </c>
      <c r="I68" s="13">
        <v>0</v>
      </c>
      <c r="J68" s="3">
        <f t="shared" si="6"/>
        <v>0</v>
      </c>
      <c r="K68" s="40">
        <f t="shared" si="7"/>
        <v>0</v>
      </c>
    </row>
    <row r="69" spans="1:18" ht="14.45" customHeight="1">
      <c r="A69" s="53" t="s">
        <v>59</v>
      </c>
      <c r="B69" s="4">
        <f>SUM(B55:B68)</f>
        <v>25</v>
      </c>
      <c r="C69" s="4">
        <f t="shared" ref="C69:J69" si="8">SUM(C55:C68)</f>
        <v>700</v>
      </c>
      <c r="D69" s="4">
        <f t="shared" si="8"/>
        <v>4</v>
      </c>
      <c r="E69" s="4">
        <f t="shared" si="8"/>
        <v>306</v>
      </c>
      <c r="F69" s="4">
        <f t="shared" si="8"/>
        <v>60</v>
      </c>
      <c r="G69" s="4">
        <f t="shared" si="8"/>
        <v>16</v>
      </c>
      <c r="H69" s="4">
        <f t="shared" si="8"/>
        <v>406</v>
      </c>
      <c r="I69" s="4">
        <f t="shared" si="8"/>
        <v>123</v>
      </c>
      <c r="J69" s="4">
        <f t="shared" si="8"/>
        <v>1640</v>
      </c>
      <c r="K69" s="27"/>
    </row>
    <row r="70" spans="1:18" ht="14.45" customHeight="1">
      <c r="A70" s="6" t="str">
        <f>+A30</f>
        <v>Note 1: Statistics after 28 March 2020 by region are based upon 'principal place of business' and not 'registered office'.</v>
      </c>
      <c r="B70" s="3"/>
      <c r="C70" s="3"/>
      <c r="D70" s="3"/>
      <c r="E70" s="3"/>
      <c r="F70" s="3"/>
      <c r="G70" s="3"/>
      <c r="H70" s="3"/>
      <c r="I70" s="3"/>
      <c r="J70" s="3"/>
      <c r="K70" s="40"/>
    </row>
    <row r="71" spans="1:18" ht="14.45" customHeight="1">
      <c r="A71" s="39" t="s">
        <v>95</v>
      </c>
      <c r="B71" s="39"/>
      <c r="C71" s="39"/>
      <c r="D71" s="39"/>
      <c r="E71" s="39"/>
      <c r="F71" s="39"/>
      <c r="G71" s="39"/>
      <c r="H71" s="39"/>
      <c r="I71" s="39"/>
      <c r="J71" s="39"/>
      <c r="K71" s="40"/>
      <c r="L71" s="39"/>
      <c r="M71" s="39"/>
      <c r="N71" s="39"/>
      <c r="O71" s="39"/>
      <c r="P71" s="39"/>
      <c r="Q71" s="39"/>
      <c r="R71" s="39"/>
    </row>
    <row r="72" spans="1:18" ht="28.5" customHeight="1">
      <c r="A72" s="98" t="s">
        <v>96</v>
      </c>
      <c r="B72" s="98"/>
      <c r="C72" s="98"/>
      <c r="D72" s="98"/>
      <c r="E72" s="98"/>
      <c r="F72" s="98"/>
      <c r="G72" s="98"/>
      <c r="H72" s="98"/>
      <c r="I72" s="98"/>
      <c r="J72" s="98"/>
      <c r="K72" s="40"/>
      <c r="L72" s="87"/>
      <c r="M72" s="87"/>
      <c r="N72" s="87"/>
      <c r="O72" s="87"/>
      <c r="P72" s="87"/>
      <c r="Q72" s="87"/>
      <c r="R72" s="87"/>
    </row>
    <row r="73" spans="1:18">
      <c r="A73" s="98" t="s">
        <v>97</v>
      </c>
      <c r="B73" s="98"/>
      <c r="C73" s="98"/>
      <c r="D73" s="98"/>
      <c r="E73" s="98"/>
      <c r="F73" s="98"/>
      <c r="G73" s="98"/>
      <c r="H73" s="98"/>
      <c r="I73" s="98"/>
      <c r="J73" s="98"/>
      <c r="K73" s="40"/>
      <c r="L73" s="87"/>
      <c r="M73" s="87"/>
      <c r="N73" s="87"/>
      <c r="O73" s="87"/>
      <c r="P73" s="87"/>
      <c r="Q73" s="87"/>
      <c r="R73" s="87"/>
    </row>
    <row r="74" spans="1:18" ht="28.5" customHeight="1">
      <c r="A74" s="83"/>
      <c r="B74" s="83"/>
      <c r="C74" s="83"/>
      <c r="D74" s="83"/>
      <c r="E74" s="83"/>
      <c r="F74" s="83"/>
      <c r="G74" s="83"/>
      <c r="H74" s="83"/>
      <c r="I74" s="83"/>
      <c r="J74" s="83"/>
      <c r="K74" s="87"/>
      <c r="L74" s="87"/>
      <c r="M74" s="87"/>
      <c r="N74" s="87"/>
      <c r="O74" s="87"/>
      <c r="P74" s="87"/>
      <c r="Q74" s="87"/>
      <c r="R74" s="87"/>
    </row>
    <row r="75" spans="1:18" ht="30" customHeight="1">
      <c r="A75" s="103" t="s">
        <v>98</v>
      </c>
      <c r="B75" s="103"/>
      <c r="C75" s="103"/>
      <c r="D75" s="103"/>
      <c r="E75" s="103"/>
      <c r="F75" s="103"/>
      <c r="G75" s="103"/>
      <c r="H75" s="103"/>
      <c r="I75" s="103"/>
      <c r="J75" s="103"/>
    </row>
    <row r="76" spans="1:18" ht="34.5">
      <c r="A76" s="80"/>
      <c r="B76" s="1" t="s">
        <v>44</v>
      </c>
      <c r="C76" s="1" t="s">
        <v>45</v>
      </c>
      <c r="D76" s="1" t="s">
        <v>46</v>
      </c>
      <c r="E76" s="1" t="s">
        <v>47</v>
      </c>
      <c r="F76" s="1" t="s">
        <v>62</v>
      </c>
      <c r="G76" s="1" t="s">
        <v>49</v>
      </c>
      <c r="H76" s="1" t="s">
        <v>50</v>
      </c>
      <c r="I76" s="1" t="s">
        <v>51</v>
      </c>
      <c r="J76" s="2" t="s">
        <v>59</v>
      </c>
      <c r="K76" s="57" t="s">
        <v>53</v>
      </c>
    </row>
    <row r="77" spans="1:18">
      <c r="A77" s="106" t="s">
        <v>80</v>
      </c>
      <c r="B77" s="106"/>
      <c r="C77" s="106"/>
      <c r="D77" s="106"/>
      <c r="E77" s="106"/>
      <c r="F77" s="106"/>
      <c r="G77" s="106"/>
      <c r="H77" s="106"/>
      <c r="I77" s="106"/>
      <c r="J77" s="106"/>
      <c r="K77" s="61"/>
    </row>
    <row r="78" spans="1:18">
      <c r="A78" s="80" t="s">
        <v>99</v>
      </c>
      <c r="B78" s="13">
        <v>9</v>
      </c>
      <c r="C78" s="13">
        <v>206</v>
      </c>
      <c r="D78" s="13">
        <v>1</v>
      </c>
      <c r="E78" s="13">
        <v>90</v>
      </c>
      <c r="F78" s="13">
        <v>18</v>
      </c>
      <c r="G78" s="13">
        <v>4</v>
      </c>
      <c r="H78" s="13">
        <v>105</v>
      </c>
      <c r="I78" s="13">
        <v>45</v>
      </c>
      <c r="J78" s="3">
        <f>SUM(B78:I78)</f>
        <v>478</v>
      </c>
      <c r="K78" s="40">
        <f>+J78/$J$29</f>
        <v>0.64420485175202158</v>
      </c>
    </row>
    <row r="79" spans="1:18">
      <c r="A79" s="80" t="s">
        <v>100</v>
      </c>
      <c r="B79" s="13">
        <v>7</v>
      </c>
      <c r="C79" s="13">
        <v>130</v>
      </c>
      <c r="D79" s="13">
        <v>1</v>
      </c>
      <c r="E79" s="13">
        <v>54</v>
      </c>
      <c r="F79" s="13">
        <v>9</v>
      </c>
      <c r="G79" s="13">
        <v>4</v>
      </c>
      <c r="H79" s="13">
        <v>76</v>
      </c>
      <c r="I79" s="13">
        <v>26</v>
      </c>
      <c r="J79" s="3">
        <f t="shared" ref="J79:J82" si="9">SUM(B79:I79)</f>
        <v>307</v>
      </c>
      <c r="K79" s="40">
        <f t="shared" ref="K79:K82" si="10">+J79/$J$29</f>
        <v>0.4137466307277628</v>
      </c>
    </row>
    <row r="80" spans="1:18">
      <c r="A80" s="80" t="s">
        <v>101</v>
      </c>
      <c r="B80" s="13">
        <v>2</v>
      </c>
      <c r="C80" s="13">
        <v>69</v>
      </c>
      <c r="D80" s="13">
        <v>1</v>
      </c>
      <c r="E80" s="13">
        <v>39</v>
      </c>
      <c r="F80" s="13">
        <v>7</v>
      </c>
      <c r="G80" s="13">
        <v>2</v>
      </c>
      <c r="H80" s="13">
        <v>48</v>
      </c>
      <c r="I80" s="13">
        <v>14</v>
      </c>
      <c r="J80" s="3">
        <f t="shared" si="9"/>
        <v>182</v>
      </c>
      <c r="K80" s="40">
        <f t="shared" si="10"/>
        <v>0.24528301886792453</v>
      </c>
    </row>
    <row r="81" spans="1:18">
      <c r="A81" s="80" t="s">
        <v>102</v>
      </c>
      <c r="B81" s="13">
        <v>0</v>
      </c>
      <c r="C81" s="13">
        <v>27</v>
      </c>
      <c r="D81" s="13">
        <v>0</v>
      </c>
      <c r="E81" s="13">
        <v>11</v>
      </c>
      <c r="F81" s="13">
        <v>1</v>
      </c>
      <c r="G81" s="13">
        <v>0</v>
      </c>
      <c r="H81" s="13">
        <v>12</v>
      </c>
      <c r="I81" s="13">
        <v>3</v>
      </c>
      <c r="J81" s="3">
        <f t="shared" si="9"/>
        <v>54</v>
      </c>
      <c r="K81" s="40">
        <f t="shared" si="10"/>
        <v>7.277628032345014E-2</v>
      </c>
    </row>
    <row r="82" spans="1:18">
      <c r="A82" s="80" t="s">
        <v>103</v>
      </c>
      <c r="B82" s="13">
        <v>0</v>
      </c>
      <c r="C82" s="13">
        <v>21</v>
      </c>
      <c r="D82" s="13">
        <v>0</v>
      </c>
      <c r="E82" s="13">
        <v>6</v>
      </c>
      <c r="F82" s="13">
        <v>2</v>
      </c>
      <c r="G82" s="13">
        <v>0</v>
      </c>
      <c r="H82" s="13">
        <v>11</v>
      </c>
      <c r="I82" s="13">
        <v>7</v>
      </c>
      <c r="J82" s="3">
        <f t="shared" si="9"/>
        <v>47</v>
      </c>
      <c r="K82" s="40">
        <f t="shared" si="10"/>
        <v>6.3342318059299185E-2</v>
      </c>
    </row>
    <row r="83" spans="1:18" ht="14.45" customHeight="1">
      <c r="A83" s="53" t="s">
        <v>59</v>
      </c>
      <c r="B83" s="4">
        <f>SUM(B78:B82)</f>
        <v>18</v>
      </c>
      <c r="C83" s="4">
        <f t="shared" ref="C83:J83" si="11">SUM(C78:C82)</f>
        <v>453</v>
      </c>
      <c r="D83" s="4">
        <f t="shared" si="11"/>
        <v>3</v>
      </c>
      <c r="E83" s="4">
        <f t="shared" si="11"/>
        <v>200</v>
      </c>
      <c r="F83" s="4">
        <f t="shared" si="11"/>
        <v>37</v>
      </c>
      <c r="G83" s="4">
        <f t="shared" si="11"/>
        <v>10</v>
      </c>
      <c r="H83" s="4">
        <f t="shared" si="11"/>
        <v>252</v>
      </c>
      <c r="I83" s="4">
        <f t="shared" si="11"/>
        <v>95</v>
      </c>
      <c r="J83" s="4">
        <f t="shared" si="11"/>
        <v>1068</v>
      </c>
      <c r="K83" s="27"/>
    </row>
    <row r="84" spans="1:18" s="12" customFormat="1">
      <c r="A84" s="6" t="str">
        <f>+A70</f>
        <v>Note 1: Statistics after 28 March 2020 by region are based upon 'principal place of business' and not 'registered office'.</v>
      </c>
      <c r="B84" s="28"/>
      <c r="C84" s="28"/>
      <c r="D84" s="28"/>
      <c r="E84" s="28"/>
      <c r="F84" s="28"/>
      <c r="G84" s="28"/>
      <c r="H84" s="28"/>
      <c r="I84" s="28"/>
      <c r="J84" s="28"/>
      <c r="K84" s="11"/>
      <c r="L84" s="28"/>
    </row>
    <row r="85" spans="1:18" s="58" customFormat="1">
      <c r="A85" s="98" t="s">
        <v>95</v>
      </c>
      <c r="B85" s="98"/>
      <c r="C85" s="98"/>
      <c r="D85" s="98"/>
      <c r="E85" s="98"/>
      <c r="F85" s="98"/>
      <c r="G85" s="98"/>
      <c r="H85" s="98"/>
      <c r="I85" s="98"/>
      <c r="J85" s="98"/>
      <c r="K85" s="98"/>
      <c r="L85" s="98"/>
      <c r="M85" s="98"/>
      <c r="N85" s="98"/>
      <c r="O85" s="98"/>
      <c r="P85" s="98"/>
      <c r="Q85" s="98"/>
      <c r="R85" s="98"/>
    </row>
    <row r="86" spans="1:18">
      <c r="A86" s="87"/>
      <c r="B86" s="87"/>
      <c r="C86" s="87"/>
      <c r="D86" s="87"/>
      <c r="E86" s="87"/>
      <c r="F86" s="87"/>
      <c r="G86" s="87"/>
      <c r="H86" s="87"/>
      <c r="I86" s="87"/>
      <c r="J86" s="87"/>
      <c r="K86" s="87"/>
      <c r="L86" s="87"/>
      <c r="M86" s="87"/>
      <c r="N86" s="87"/>
      <c r="O86" s="87"/>
      <c r="P86" s="87"/>
      <c r="Q86" s="87"/>
      <c r="R86" s="87"/>
    </row>
    <row r="87" spans="1:18" ht="24.95" customHeight="1">
      <c r="A87" s="97" t="s">
        <v>104</v>
      </c>
      <c r="B87" s="97"/>
      <c r="C87" s="97"/>
      <c r="D87" s="97"/>
      <c r="E87" s="97"/>
      <c r="F87" s="97"/>
      <c r="G87" s="97"/>
      <c r="H87" s="97"/>
      <c r="I87" s="97"/>
      <c r="J87" s="97"/>
    </row>
    <row r="88" spans="1:18" ht="34.5">
      <c r="A88" s="81"/>
      <c r="B88" s="1" t="s">
        <v>44</v>
      </c>
      <c r="C88" s="1" t="s">
        <v>45</v>
      </c>
      <c r="D88" s="1" t="s">
        <v>46</v>
      </c>
      <c r="E88" s="1" t="s">
        <v>47</v>
      </c>
      <c r="F88" s="1" t="s">
        <v>62</v>
      </c>
      <c r="G88" s="1" t="s">
        <v>49</v>
      </c>
      <c r="H88" s="1" t="s">
        <v>50</v>
      </c>
      <c r="I88" s="1" t="s">
        <v>51</v>
      </c>
      <c r="J88" s="2" t="s">
        <v>52</v>
      </c>
      <c r="K88" s="57" t="s">
        <v>53</v>
      </c>
    </row>
    <row r="89" spans="1:18">
      <c r="A89" s="96" t="s">
        <v>105</v>
      </c>
      <c r="B89" s="96"/>
      <c r="C89" s="96"/>
      <c r="D89" s="96"/>
      <c r="E89" s="96"/>
      <c r="F89" s="96"/>
      <c r="G89" s="96"/>
      <c r="H89" s="96"/>
      <c r="I89" s="96"/>
      <c r="J89" s="96"/>
      <c r="K89" s="61"/>
    </row>
    <row r="90" spans="1:18">
      <c r="A90" s="8" t="s">
        <v>106</v>
      </c>
      <c r="B90" s="13">
        <v>6</v>
      </c>
      <c r="C90" s="13">
        <v>135</v>
      </c>
      <c r="D90" s="13">
        <v>0</v>
      </c>
      <c r="E90" s="13">
        <v>41</v>
      </c>
      <c r="F90" s="13">
        <v>8</v>
      </c>
      <c r="G90" s="13">
        <v>2</v>
      </c>
      <c r="H90" s="13">
        <v>73</v>
      </c>
      <c r="I90" s="13">
        <v>19</v>
      </c>
      <c r="J90" s="3">
        <f t="shared" ref="J90:J100" si="12">SUM(B90:I90)</f>
        <v>284</v>
      </c>
      <c r="K90" s="40">
        <f>+J90/J$101</f>
        <v>0.38274932614555257</v>
      </c>
    </row>
    <row r="91" spans="1:18">
      <c r="A91" s="6" t="s">
        <v>107</v>
      </c>
      <c r="B91" s="13">
        <v>2</v>
      </c>
      <c r="C91" s="13">
        <v>87</v>
      </c>
      <c r="D91" s="13">
        <v>1</v>
      </c>
      <c r="E91" s="13">
        <v>33</v>
      </c>
      <c r="F91" s="13">
        <v>8</v>
      </c>
      <c r="G91" s="13">
        <v>1</v>
      </c>
      <c r="H91" s="13">
        <v>30</v>
      </c>
      <c r="I91" s="13">
        <v>11</v>
      </c>
      <c r="J91" s="3">
        <f t="shared" si="12"/>
        <v>173</v>
      </c>
      <c r="K91" s="40">
        <f>+J91/J$101</f>
        <v>0.23315363881401618</v>
      </c>
    </row>
    <row r="92" spans="1:18">
      <c r="A92" s="6" t="s">
        <v>108</v>
      </c>
      <c r="B92" s="13">
        <v>0</v>
      </c>
      <c r="C92" s="13">
        <v>23</v>
      </c>
      <c r="D92" s="13">
        <v>0</v>
      </c>
      <c r="E92" s="13">
        <v>17</v>
      </c>
      <c r="F92" s="13">
        <v>3</v>
      </c>
      <c r="G92" s="13">
        <v>0</v>
      </c>
      <c r="H92" s="13">
        <v>13</v>
      </c>
      <c r="I92" s="13">
        <v>3</v>
      </c>
      <c r="J92" s="3">
        <f t="shared" si="12"/>
        <v>59</v>
      </c>
      <c r="K92" s="40">
        <f t="shared" ref="K92:K100" si="13">+J92/J$101</f>
        <v>7.9514824797843664E-2</v>
      </c>
    </row>
    <row r="93" spans="1:18">
      <c r="A93" s="6" t="s">
        <v>109</v>
      </c>
      <c r="B93" s="13">
        <v>0</v>
      </c>
      <c r="C93" s="13">
        <v>13</v>
      </c>
      <c r="D93" s="13">
        <v>0</v>
      </c>
      <c r="E93" s="13">
        <v>10</v>
      </c>
      <c r="F93" s="13">
        <v>0</v>
      </c>
      <c r="G93" s="13">
        <v>0</v>
      </c>
      <c r="H93" s="13">
        <v>10</v>
      </c>
      <c r="I93" s="13">
        <v>7</v>
      </c>
      <c r="J93" s="3">
        <f t="shared" si="12"/>
        <v>40</v>
      </c>
      <c r="K93" s="40">
        <f t="shared" si="13"/>
        <v>5.3908355795148251E-2</v>
      </c>
    </row>
    <row r="94" spans="1:18">
      <c r="A94" s="6" t="s">
        <v>110</v>
      </c>
      <c r="B94" s="13">
        <v>0</v>
      </c>
      <c r="C94" s="13">
        <v>21</v>
      </c>
      <c r="D94" s="13">
        <v>0</v>
      </c>
      <c r="E94" s="13">
        <v>5</v>
      </c>
      <c r="F94" s="13">
        <v>2</v>
      </c>
      <c r="G94" s="13">
        <v>0</v>
      </c>
      <c r="H94" s="13">
        <v>9</v>
      </c>
      <c r="I94" s="13">
        <v>6</v>
      </c>
      <c r="J94" s="3">
        <f t="shared" si="12"/>
        <v>43</v>
      </c>
      <c r="K94" s="40">
        <f t="shared" si="13"/>
        <v>5.7951482479784364E-2</v>
      </c>
    </row>
    <row r="95" spans="1:18">
      <c r="A95" s="6" t="s">
        <v>111</v>
      </c>
      <c r="B95" s="13">
        <v>0</v>
      </c>
      <c r="C95" s="13">
        <v>12</v>
      </c>
      <c r="D95" s="13">
        <v>0</v>
      </c>
      <c r="E95" s="13">
        <v>15</v>
      </c>
      <c r="F95" s="13">
        <v>1</v>
      </c>
      <c r="G95" s="13">
        <v>0</v>
      </c>
      <c r="H95" s="13">
        <v>10</v>
      </c>
      <c r="I95" s="13">
        <v>5</v>
      </c>
      <c r="J95" s="3">
        <f t="shared" si="12"/>
        <v>43</v>
      </c>
      <c r="K95" s="40">
        <f t="shared" si="13"/>
        <v>5.7951482479784364E-2</v>
      </c>
    </row>
    <row r="96" spans="1:18">
      <c r="A96" s="6" t="s">
        <v>112</v>
      </c>
      <c r="B96" s="13">
        <v>1</v>
      </c>
      <c r="C96" s="13">
        <v>11</v>
      </c>
      <c r="D96" s="13">
        <v>0</v>
      </c>
      <c r="E96" s="13">
        <v>5</v>
      </c>
      <c r="F96" s="13">
        <v>3</v>
      </c>
      <c r="G96" s="13">
        <v>1</v>
      </c>
      <c r="H96" s="13">
        <v>7</v>
      </c>
      <c r="I96" s="13">
        <v>1</v>
      </c>
      <c r="J96" s="3">
        <f t="shared" si="12"/>
        <v>29</v>
      </c>
      <c r="K96" s="40">
        <f t="shared" si="13"/>
        <v>3.9083557951482481E-2</v>
      </c>
    </row>
    <row r="97" spans="1:11">
      <c r="A97" s="6" t="s">
        <v>113</v>
      </c>
      <c r="B97" s="13">
        <v>1</v>
      </c>
      <c r="C97" s="13">
        <v>18</v>
      </c>
      <c r="D97" s="13">
        <v>1</v>
      </c>
      <c r="E97" s="13">
        <v>4</v>
      </c>
      <c r="F97" s="13">
        <v>2</v>
      </c>
      <c r="G97" s="13">
        <v>2</v>
      </c>
      <c r="H97" s="13">
        <v>9</v>
      </c>
      <c r="I97" s="13">
        <v>5</v>
      </c>
      <c r="J97" s="3">
        <f t="shared" si="12"/>
        <v>42</v>
      </c>
      <c r="K97" s="40">
        <f t="shared" si="13"/>
        <v>5.6603773584905662E-2</v>
      </c>
    </row>
    <row r="98" spans="1:11">
      <c r="A98" s="6" t="s">
        <v>114</v>
      </c>
      <c r="B98" s="13">
        <v>1</v>
      </c>
      <c r="C98" s="13">
        <v>5</v>
      </c>
      <c r="D98" s="13">
        <v>0</v>
      </c>
      <c r="E98" s="13">
        <v>3</v>
      </c>
      <c r="F98" s="13">
        <v>1</v>
      </c>
      <c r="G98" s="13">
        <v>0</v>
      </c>
      <c r="H98" s="13">
        <v>7</v>
      </c>
      <c r="I98" s="13">
        <v>5</v>
      </c>
      <c r="J98" s="3">
        <f t="shared" si="12"/>
        <v>22</v>
      </c>
      <c r="K98" s="40">
        <f t="shared" si="13"/>
        <v>2.9649595687331536E-2</v>
      </c>
    </row>
    <row r="99" spans="1:11">
      <c r="A99" s="6" t="s">
        <v>115</v>
      </c>
      <c r="B99" s="13">
        <v>0</v>
      </c>
      <c r="C99" s="13">
        <v>2</v>
      </c>
      <c r="D99" s="13">
        <v>0</v>
      </c>
      <c r="E99" s="13">
        <v>0</v>
      </c>
      <c r="F99" s="13">
        <v>0</v>
      </c>
      <c r="G99" s="13">
        <v>0</v>
      </c>
      <c r="H99" s="13">
        <v>0</v>
      </c>
      <c r="I99" s="13">
        <v>3</v>
      </c>
      <c r="J99" s="3">
        <f t="shared" si="12"/>
        <v>5</v>
      </c>
      <c r="K99" s="40">
        <f t="shared" si="13"/>
        <v>6.7385444743935314E-3</v>
      </c>
    </row>
    <row r="100" spans="1:11">
      <c r="A100" s="7" t="s">
        <v>116</v>
      </c>
      <c r="B100" s="13">
        <v>0</v>
      </c>
      <c r="C100" s="13">
        <v>2</v>
      </c>
      <c r="D100" s="13">
        <v>0</v>
      </c>
      <c r="E100" s="13">
        <v>0</v>
      </c>
      <c r="F100" s="13">
        <v>0</v>
      </c>
      <c r="G100" s="13">
        <v>0</v>
      </c>
      <c r="H100" s="13">
        <v>0</v>
      </c>
      <c r="I100" s="13">
        <v>0</v>
      </c>
      <c r="J100" s="3">
        <f t="shared" si="12"/>
        <v>2</v>
      </c>
      <c r="K100" s="40">
        <f t="shared" si="13"/>
        <v>2.6954177897574125E-3</v>
      </c>
    </row>
    <row r="101" spans="1:11">
      <c r="A101" s="9" t="s">
        <v>59</v>
      </c>
      <c r="B101" s="4">
        <f>SUM(B90:B100)</f>
        <v>11</v>
      </c>
      <c r="C101" s="4">
        <f t="shared" ref="C101:I101" si="14">SUM(C90:C100)</f>
        <v>329</v>
      </c>
      <c r="D101" s="4">
        <f t="shared" si="14"/>
        <v>2</v>
      </c>
      <c r="E101" s="4">
        <f t="shared" si="14"/>
        <v>133</v>
      </c>
      <c r="F101" s="4">
        <f t="shared" si="14"/>
        <v>28</v>
      </c>
      <c r="G101" s="4">
        <f t="shared" si="14"/>
        <v>6</v>
      </c>
      <c r="H101" s="4">
        <f t="shared" si="14"/>
        <v>168</v>
      </c>
      <c r="I101" s="4">
        <f t="shared" si="14"/>
        <v>65</v>
      </c>
      <c r="J101" s="4">
        <f>SUM(J90:J100)</f>
        <v>742</v>
      </c>
      <c r="K101" s="27">
        <f>SUM(K90:K100)</f>
        <v>0.99999999999999989</v>
      </c>
    </row>
    <row r="102" spans="1:11">
      <c r="A102" s="96" t="s">
        <v>117</v>
      </c>
      <c r="B102" s="96"/>
      <c r="C102" s="96"/>
      <c r="D102" s="96"/>
      <c r="E102" s="96"/>
      <c r="F102" s="96"/>
      <c r="G102" s="96"/>
      <c r="H102" s="96"/>
      <c r="I102" s="96"/>
      <c r="J102" s="96"/>
      <c r="K102" s="61"/>
    </row>
    <row r="103" spans="1:11">
      <c r="A103" s="6" t="s">
        <v>106</v>
      </c>
      <c r="B103" s="13">
        <v>0</v>
      </c>
      <c r="C103" s="13">
        <v>32</v>
      </c>
      <c r="D103" s="13">
        <v>0</v>
      </c>
      <c r="E103" s="13">
        <v>0</v>
      </c>
      <c r="F103" s="13">
        <v>0</v>
      </c>
      <c r="G103" s="13">
        <v>0</v>
      </c>
      <c r="H103" s="13">
        <v>0</v>
      </c>
      <c r="I103" s="13">
        <v>0</v>
      </c>
      <c r="J103" s="3">
        <f t="shared" ref="J103:J113" si="15">SUM(B103:I103)</f>
        <v>32</v>
      </c>
      <c r="K103" s="40">
        <f>+J103/J$114</f>
        <v>4.3126684636118601E-2</v>
      </c>
    </row>
    <row r="104" spans="1:11">
      <c r="A104" s="6" t="s">
        <v>107</v>
      </c>
      <c r="B104" s="13">
        <v>0</v>
      </c>
      <c r="C104" s="13">
        <v>3</v>
      </c>
      <c r="D104" s="13">
        <v>0</v>
      </c>
      <c r="E104" s="13">
        <v>5</v>
      </c>
      <c r="F104" s="13">
        <v>0</v>
      </c>
      <c r="G104" s="13">
        <v>0</v>
      </c>
      <c r="H104" s="13">
        <v>2</v>
      </c>
      <c r="I104" s="13">
        <v>0</v>
      </c>
      <c r="J104" s="3">
        <f t="shared" si="15"/>
        <v>10</v>
      </c>
      <c r="K104" s="40">
        <f t="shared" ref="K104:K113" si="16">+J104/J$114</f>
        <v>1.3477088948787063E-2</v>
      </c>
    </row>
    <row r="105" spans="1:11">
      <c r="A105" s="6" t="s">
        <v>108</v>
      </c>
      <c r="B105" s="13">
        <v>0</v>
      </c>
      <c r="C105" s="13">
        <v>1</v>
      </c>
      <c r="D105" s="13">
        <v>0</v>
      </c>
      <c r="E105" s="13">
        <v>1</v>
      </c>
      <c r="F105" s="13">
        <v>1</v>
      </c>
      <c r="G105" s="13">
        <v>0</v>
      </c>
      <c r="H105" s="13">
        <v>1</v>
      </c>
      <c r="I105" s="13">
        <v>3</v>
      </c>
      <c r="J105" s="3">
        <f t="shared" si="15"/>
        <v>7</v>
      </c>
      <c r="K105" s="40">
        <f t="shared" si="16"/>
        <v>9.433962264150943E-3</v>
      </c>
    </row>
    <row r="106" spans="1:11">
      <c r="A106" s="6" t="s">
        <v>109</v>
      </c>
      <c r="B106" s="13">
        <v>0</v>
      </c>
      <c r="C106" s="13">
        <v>7</v>
      </c>
      <c r="D106" s="13">
        <v>0</v>
      </c>
      <c r="E106" s="13">
        <v>3</v>
      </c>
      <c r="F106" s="13">
        <v>0</v>
      </c>
      <c r="G106" s="13">
        <v>0</v>
      </c>
      <c r="H106" s="13">
        <v>0</v>
      </c>
      <c r="I106" s="13">
        <v>0</v>
      </c>
      <c r="J106" s="3">
        <f t="shared" si="15"/>
        <v>10</v>
      </c>
      <c r="K106" s="40">
        <f t="shared" si="16"/>
        <v>1.3477088948787063E-2</v>
      </c>
    </row>
    <row r="107" spans="1:11">
      <c r="A107" s="6" t="s">
        <v>110</v>
      </c>
      <c r="B107" s="13">
        <v>0</v>
      </c>
      <c r="C107" s="13">
        <v>5</v>
      </c>
      <c r="D107" s="13">
        <v>0</v>
      </c>
      <c r="E107" s="13">
        <v>1</v>
      </c>
      <c r="F107" s="13">
        <v>2</v>
      </c>
      <c r="G107" s="13">
        <v>0</v>
      </c>
      <c r="H107" s="13">
        <v>3</v>
      </c>
      <c r="I107" s="13">
        <v>2</v>
      </c>
      <c r="J107" s="3">
        <f t="shared" si="15"/>
        <v>13</v>
      </c>
      <c r="K107" s="40">
        <f t="shared" si="16"/>
        <v>1.7520215633423181E-2</v>
      </c>
    </row>
    <row r="108" spans="1:11">
      <c r="A108" s="6" t="s">
        <v>111</v>
      </c>
      <c r="B108" s="13">
        <v>1</v>
      </c>
      <c r="C108" s="13">
        <v>21</v>
      </c>
      <c r="D108" s="13">
        <v>0</v>
      </c>
      <c r="E108" s="13">
        <v>12</v>
      </c>
      <c r="F108" s="13">
        <v>5</v>
      </c>
      <c r="G108" s="13">
        <v>0</v>
      </c>
      <c r="H108" s="13">
        <v>9</v>
      </c>
      <c r="I108" s="13">
        <v>1</v>
      </c>
      <c r="J108" s="3">
        <f t="shared" si="15"/>
        <v>49</v>
      </c>
      <c r="K108" s="40">
        <f t="shared" si="16"/>
        <v>6.6037735849056603E-2</v>
      </c>
    </row>
    <row r="109" spans="1:11">
      <c r="A109" s="6" t="s">
        <v>112</v>
      </c>
      <c r="B109" s="13">
        <v>2</v>
      </c>
      <c r="C109" s="13">
        <v>44</v>
      </c>
      <c r="D109" s="13">
        <v>1</v>
      </c>
      <c r="E109" s="13">
        <v>22</v>
      </c>
      <c r="F109" s="13">
        <v>6</v>
      </c>
      <c r="G109" s="13">
        <v>1</v>
      </c>
      <c r="H109" s="13">
        <v>28</v>
      </c>
      <c r="I109" s="13">
        <v>12</v>
      </c>
      <c r="J109" s="3">
        <f t="shared" si="15"/>
        <v>116</v>
      </c>
      <c r="K109" s="40">
        <f t="shared" si="16"/>
        <v>0.15633423180592992</v>
      </c>
    </row>
    <row r="110" spans="1:11">
      <c r="A110" s="6" t="s">
        <v>113</v>
      </c>
      <c r="B110" s="13">
        <v>4</v>
      </c>
      <c r="C110" s="13">
        <v>122</v>
      </c>
      <c r="D110" s="13">
        <v>1</v>
      </c>
      <c r="E110" s="13">
        <v>56</v>
      </c>
      <c r="F110" s="13">
        <v>10</v>
      </c>
      <c r="G110" s="13">
        <v>3</v>
      </c>
      <c r="H110" s="13">
        <v>67</v>
      </c>
      <c r="I110" s="13">
        <v>22</v>
      </c>
      <c r="J110" s="3">
        <f t="shared" si="15"/>
        <v>285</v>
      </c>
      <c r="K110" s="40">
        <f t="shared" si="16"/>
        <v>0.38409703504043125</v>
      </c>
    </row>
    <row r="111" spans="1:11">
      <c r="A111" s="6" t="s">
        <v>114</v>
      </c>
      <c r="B111" s="13">
        <v>4</v>
      </c>
      <c r="C111" s="13">
        <v>54</v>
      </c>
      <c r="D111" s="13">
        <v>0</v>
      </c>
      <c r="E111" s="13">
        <v>22</v>
      </c>
      <c r="F111" s="13">
        <v>4</v>
      </c>
      <c r="G111" s="13">
        <v>2</v>
      </c>
      <c r="H111" s="13">
        <v>46</v>
      </c>
      <c r="I111" s="13">
        <v>15</v>
      </c>
      <c r="J111" s="3">
        <f t="shared" si="15"/>
        <v>147</v>
      </c>
      <c r="K111" s="40">
        <f t="shared" si="16"/>
        <v>0.19811320754716982</v>
      </c>
    </row>
    <row r="112" spans="1:11">
      <c r="A112" s="6" t="s">
        <v>115</v>
      </c>
      <c r="B112" s="13">
        <v>0</v>
      </c>
      <c r="C112" s="13">
        <v>13</v>
      </c>
      <c r="D112" s="13">
        <v>0</v>
      </c>
      <c r="E112" s="13">
        <v>6</v>
      </c>
      <c r="F112" s="13">
        <v>0</v>
      </c>
      <c r="G112" s="13">
        <v>0</v>
      </c>
      <c r="H112" s="13">
        <v>7</v>
      </c>
      <c r="I112" s="13">
        <v>7</v>
      </c>
      <c r="J112" s="3">
        <f t="shared" si="15"/>
        <v>33</v>
      </c>
      <c r="K112" s="40">
        <f t="shared" si="16"/>
        <v>4.4474393530997303E-2</v>
      </c>
    </row>
    <row r="113" spans="1:11">
      <c r="A113" s="7" t="s">
        <v>116</v>
      </c>
      <c r="B113" s="13">
        <v>0</v>
      </c>
      <c r="C113" s="13">
        <v>27</v>
      </c>
      <c r="D113" s="13">
        <v>0</v>
      </c>
      <c r="E113" s="13">
        <v>5</v>
      </c>
      <c r="F113" s="13">
        <v>0</v>
      </c>
      <c r="G113" s="13">
        <v>0</v>
      </c>
      <c r="H113" s="13">
        <v>5</v>
      </c>
      <c r="I113" s="13">
        <v>3</v>
      </c>
      <c r="J113" s="3">
        <f t="shared" si="15"/>
        <v>40</v>
      </c>
      <c r="K113" s="40">
        <f t="shared" si="16"/>
        <v>5.3908355795148251E-2</v>
      </c>
    </row>
    <row r="114" spans="1:11">
      <c r="A114" s="9" t="s">
        <v>59</v>
      </c>
      <c r="B114" s="4">
        <f>SUM(B103:B113)</f>
        <v>11</v>
      </c>
      <c r="C114" s="4">
        <f t="shared" ref="C114:J114" si="17">SUM(C103:C113)</f>
        <v>329</v>
      </c>
      <c r="D114" s="4">
        <f t="shared" si="17"/>
        <v>2</v>
      </c>
      <c r="E114" s="4">
        <f t="shared" si="17"/>
        <v>133</v>
      </c>
      <c r="F114" s="4">
        <f t="shared" si="17"/>
        <v>28</v>
      </c>
      <c r="G114" s="4">
        <f t="shared" si="17"/>
        <v>6</v>
      </c>
      <c r="H114" s="4">
        <f t="shared" si="17"/>
        <v>168</v>
      </c>
      <c r="I114" s="4">
        <f t="shared" si="17"/>
        <v>65</v>
      </c>
      <c r="J114" s="4">
        <f t="shared" si="17"/>
        <v>742</v>
      </c>
      <c r="K114" s="27">
        <f>SUM(K103:K113)</f>
        <v>1</v>
      </c>
    </row>
    <row r="115" spans="1:11">
      <c r="A115" s="96" t="s">
        <v>118</v>
      </c>
      <c r="B115" s="96"/>
      <c r="C115" s="96"/>
      <c r="D115" s="96"/>
      <c r="E115" s="96"/>
      <c r="F115" s="96"/>
      <c r="G115" s="96"/>
      <c r="H115" s="96"/>
      <c r="I115" s="96"/>
      <c r="J115" s="96"/>
      <c r="K115" s="61"/>
    </row>
    <row r="116" spans="1:11">
      <c r="A116" s="8" t="s">
        <v>119</v>
      </c>
      <c r="B116" s="13">
        <v>0</v>
      </c>
      <c r="C116" s="13">
        <v>56</v>
      </c>
      <c r="D116" s="13">
        <v>0</v>
      </c>
      <c r="E116" s="13">
        <v>14</v>
      </c>
      <c r="F116" s="13">
        <v>6</v>
      </c>
      <c r="G116" s="13">
        <v>0</v>
      </c>
      <c r="H116" s="13">
        <v>9</v>
      </c>
      <c r="I116" s="13">
        <v>6</v>
      </c>
      <c r="J116" s="3">
        <f t="shared" ref="J116:J122" si="18">SUM(B116:I116)</f>
        <v>91</v>
      </c>
      <c r="K116" s="40">
        <f>+J116/J$123</f>
        <v>0.12264150943396226</v>
      </c>
    </row>
    <row r="117" spans="1:11">
      <c r="A117" s="6" t="s">
        <v>120</v>
      </c>
      <c r="B117" s="13">
        <v>3</v>
      </c>
      <c r="C117" s="13">
        <v>66</v>
      </c>
      <c r="D117" s="13">
        <v>1</v>
      </c>
      <c r="E117" s="13">
        <v>33</v>
      </c>
      <c r="F117" s="13">
        <v>9</v>
      </c>
      <c r="G117" s="13">
        <v>2</v>
      </c>
      <c r="H117" s="13">
        <v>38</v>
      </c>
      <c r="I117" s="13">
        <v>14</v>
      </c>
      <c r="J117" s="3">
        <f t="shared" si="18"/>
        <v>166</v>
      </c>
      <c r="K117" s="40">
        <f t="shared" ref="K117:K122" si="19">+J117/J$123</f>
        <v>0.22371967654986524</v>
      </c>
    </row>
    <row r="118" spans="1:11">
      <c r="A118" s="6" t="s">
        <v>121</v>
      </c>
      <c r="B118" s="13">
        <v>3</v>
      </c>
      <c r="C118" s="13">
        <v>69</v>
      </c>
      <c r="D118" s="13">
        <v>1</v>
      </c>
      <c r="E118" s="13">
        <v>29</v>
      </c>
      <c r="F118" s="13">
        <v>4</v>
      </c>
      <c r="G118" s="13">
        <v>0</v>
      </c>
      <c r="H118" s="13">
        <v>28</v>
      </c>
      <c r="I118" s="13">
        <v>11</v>
      </c>
      <c r="J118" s="3">
        <f t="shared" si="18"/>
        <v>145</v>
      </c>
      <c r="K118" s="40">
        <f t="shared" si="19"/>
        <v>0.19541778975741239</v>
      </c>
    </row>
    <row r="119" spans="1:11">
      <c r="A119" s="6" t="s">
        <v>122</v>
      </c>
      <c r="B119" s="13">
        <v>3</v>
      </c>
      <c r="C119" s="13">
        <v>48</v>
      </c>
      <c r="D119" s="13">
        <v>0</v>
      </c>
      <c r="E119" s="13">
        <v>27</v>
      </c>
      <c r="F119" s="13">
        <v>5</v>
      </c>
      <c r="G119" s="13">
        <v>2</v>
      </c>
      <c r="H119" s="13">
        <v>38</v>
      </c>
      <c r="I119" s="13">
        <v>10</v>
      </c>
      <c r="J119" s="3">
        <f t="shared" si="18"/>
        <v>133</v>
      </c>
      <c r="K119" s="40">
        <f t="shared" si="19"/>
        <v>0.17924528301886791</v>
      </c>
    </row>
    <row r="120" spans="1:11">
      <c r="A120" s="6" t="s">
        <v>123</v>
      </c>
      <c r="B120" s="13">
        <v>2</v>
      </c>
      <c r="C120" s="13">
        <v>53</v>
      </c>
      <c r="D120" s="13">
        <v>0</v>
      </c>
      <c r="E120" s="13">
        <v>20</v>
      </c>
      <c r="F120" s="13">
        <v>4</v>
      </c>
      <c r="G120" s="13">
        <v>2</v>
      </c>
      <c r="H120" s="13">
        <v>44</v>
      </c>
      <c r="I120" s="13">
        <v>17</v>
      </c>
      <c r="J120" s="3">
        <f t="shared" si="18"/>
        <v>142</v>
      </c>
      <c r="K120" s="40">
        <f t="shared" si="19"/>
        <v>0.19137466307277629</v>
      </c>
    </row>
    <row r="121" spans="1:11">
      <c r="A121" s="6" t="s">
        <v>124</v>
      </c>
      <c r="B121" s="13">
        <v>0</v>
      </c>
      <c r="C121" s="13">
        <v>10</v>
      </c>
      <c r="D121" s="13">
        <v>0</v>
      </c>
      <c r="E121" s="13">
        <v>5</v>
      </c>
      <c r="F121" s="13">
        <v>0</v>
      </c>
      <c r="G121" s="13">
        <v>0</v>
      </c>
      <c r="H121" s="13">
        <v>7</v>
      </c>
      <c r="I121" s="13">
        <v>5</v>
      </c>
      <c r="J121" s="3">
        <f t="shared" si="18"/>
        <v>27</v>
      </c>
      <c r="K121" s="40">
        <f t="shared" si="19"/>
        <v>3.638814016172507E-2</v>
      </c>
    </row>
    <row r="122" spans="1:11">
      <c r="A122" s="7" t="s">
        <v>116</v>
      </c>
      <c r="B122" s="13">
        <v>0</v>
      </c>
      <c r="C122" s="13">
        <v>27</v>
      </c>
      <c r="D122" s="13">
        <v>0</v>
      </c>
      <c r="E122" s="13">
        <v>5</v>
      </c>
      <c r="F122" s="13">
        <v>0</v>
      </c>
      <c r="G122" s="13">
        <v>0</v>
      </c>
      <c r="H122" s="13">
        <v>4</v>
      </c>
      <c r="I122" s="13">
        <v>2</v>
      </c>
      <c r="J122" s="3">
        <f t="shared" si="18"/>
        <v>38</v>
      </c>
      <c r="K122" s="40">
        <f t="shared" si="19"/>
        <v>5.1212938005390833E-2</v>
      </c>
    </row>
    <row r="123" spans="1:11">
      <c r="A123" s="9" t="s">
        <v>59</v>
      </c>
      <c r="B123" s="4">
        <f>SUM(B116:B122)</f>
        <v>11</v>
      </c>
      <c r="C123" s="4">
        <f t="shared" ref="C123:K123" si="20">SUM(C116:C122)</f>
        <v>329</v>
      </c>
      <c r="D123" s="4">
        <f t="shared" si="20"/>
        <v>2</v>
      </c>
      <c r="E123" s="4">
        <f t="shared" si="20"/>
        <v>133</v>
      </c>
      <c r="F123" s="4">
        <f t="shared" si="20"/>
        <v>28</v>
      </c>
      <c r="G123" s="4">
        <f t="shared" si="20"/>
        <v>6</v>
      </c>
      <c r="H123" s="4">
        <f t="shared" si="20"/>
        <v>168</v>
      </c>
      <c r="I123" s="4">
        <f t="shared" si="20"/>
        <v>65</v>
      </c>
      <c r="J123" s="4">
        <f t="shared" si="20"/>
        <v>742</v>
      </c>
      <c r="K123" s="27">
        <f t="shared" si="20"/>
        <v>1</v>
      </c>
    </row>
    <row r="124" spans="1:11">
      <c r="A124" s="6" t="str">
        <f>+A84</f>
        <v>Note 1: Statistics after 28 March 2020 by region are based upon 'principal place of business' and not 'registered office'.</v>
      </c>
      <c r="B124" s="6"/>
      <c r="C124" s="6"/>
      <c r="D124" s="6"/>
      <c r="E124" s="6"/>
      <c r="F124" s="6"/>
      <c r="G124" s="6"/>
      <c r="H124" s="6"/>
      <c r="I124" s="6"/>
      <c r="J124" s="6"/>
    </row>
    <row r="125" spans="1:11">
      <c r="A125" s="85"/>
      <c r="B125" s="85"/>
      <c r="C125" s="85"/>
      <c r="D125" s="85"/>
      <c r="E125" s="85"/>
      <c r="F125" s="85"/>
      <c r="G125" s="85"/>
      <c r="H125" s="85"/>
      <c r="I125" s="85"/>
      <c r="J125" s="85"/>
    </row>
    <row r="126" spans="1:11" ht="27" customHeight="1">
      <c r="A126" s="97" t="s">
        <v>125</v>
      </c>
      <c r="B126" s="97"/>
      <c r="C126" s="97"/>
      <c r="D126" s="97"/>
      <c r="E126" s="97"/>
      <c r="F126" s="97"/>
      <c r="G126" s="97"/>
      <c r="H126" s="97"/>
      <c r="I126" s="97"/>
      <c r="J126" s="97"/>
    </row>
    <row r="127" spans="1:11" ht="34.5">
      <c r="A127" s="81"/>
      <c r="B127" s="1" t="s">
        <v>44</v>
      </c>
      <c r="C127" s="1" t="s">
        <v>45</v>
      </c>
      <c r="D127" s="1" t="s">
        <v>46</v>
      </c>
      <c r="E127" s="1" t="s">
        <v>47</v>
      </c>
      <c r="F127" s="1" t="s">
        <v>62</v>
      </c>
      <c r="G127" s="1" t="s">
        <v>49</v>
      </c>
      <c r="H127" s="1" t="s">
        <v>50</v>
      </c>
      <c r="I127" s="1" t="s">
        <v>51</v>
      </c>
      <c r="J127" s="2" t="s">
        <v>52</v>
      </c>
      <c r="K127" s="57" t="s">
        <v>53</v>
      </c>
    </row>
    <row r="128" spans="1:11">
      <c r="A128" s="96" t="s">
        <v>126</v>
      </c>
      <c r="B128" s="96"/>
      <c r="C128" s="96"/>
      <c r="D128" s="96"/>
      <c r="E128" s="96"/>
      <c r="F128" s="96"/>
      <c r="G128" s="96"/>
      <c r="H128" s="96"/>
      <c r="I128" s="96"/>
      <c r="J128" s="96"/>
      <c r="K128" s="61"/>
    </row>
    <row r="129" spans="1:11">
      <c r="A129" s="8" t="s">
        <v>127</v>
      </c>
      <c r="B129" s="13">
        <v>0</v>
      </c>
      <c r="C129" s="13">
        <v>7</v>
      </c>
      <c r="D129" s="13">
        <v>0</v>
      </c>
      <c r="E129" s="13">
        <v>3</v>
      </c>
      <c r="F129" s="13">
        <v>0</v>
      </c>
      <c r="G129" s="13">
        <v>0</v>
      </c>
      <c r="H129" s="13">
        <v>2</v>
      </c>
      <c r="I129" s="13">
        <v>0</v>
      </c>
      <c r="J129" s="3">
        <f t="shared" ref="J129:J137" si="21">SUM(B129:I129)</f>
        <v>12</v>
      </c>
      <c r="K129" s="40">
        <f>+J129/J$140</f>
        <v>1.6172506738544475E-2</v>
      </c>
    </row>
    <row r="130" spans="1:11">
      <c r="A130" s="6" t="s">
        <v>128</v>
      </c>
      <c r="B130" s="13">
        <v>1</v>
      </c>
      <c r="C130" s="13">
        <v>16</v>
      </c>
      <c r="D130" s="13">
        <v>0</v>
      </c>
      <c r="E130" s="13">
        <v>9</v>
      </c>
      <c r="F130" s="13">
        <v>3</v>
      </c>
      <c r="G130" s="13">
        <v>1</v>
      </c>
      <c r="H130" s="13">
        <v>19</v>
      </c>
      <c r="I130" s="13">
        <v>6</v>
      </c>
      <c r="J130" s="3">
        <f t="shared" si="21"/>
        <v>55</v>
      </c>
      <c r="K130" s="40">
        <f t="shared" ref="K130:K139" si="22">+J130/J$140</f>
        <v>7.4123989218328842E-2</v>
      </c>
    </row>
    <row r="131" spans="1:11">
      <c r="A131" s="6" t="s">
        <v>129</v>
      </c>
      <c r="B131" s="13">
        <v>0</v>
      </c>
      <c r="C131" s="13">
        <v>6</v>
      </c>
      <c r="D131" s="13">
        <v>0</v>
      </c>
      <c r="E131" s="13">
        <v>8</v>
      </c>
      <c r="F131" s="13">
        <v>1</v>
      </c>
      <c r="G131" s="13">
        <v>0</v>
      </c>
      <c r="H131" s="13">
        <v>8</v>
      </c>
      <c r="I131" s="13">
        <v>1</v>
      </c>
      <c r="J131" s="3">
        <f t="shared" si="21"/>
        <v>24</v>
      </c>
      <c r="K131" s="40">
        <f t="shared" si="22"/>
        <v>3.2345013477088951E-2</v>
      </c>
    </row>
    <row r="132" spans="1:11">
      <c r="A132" s="6" t="s">
        <v>130</v>
      </c>
      <c r="B132" s="13">
        <v>0</v>
      </c>
      <c r="C132" s="13">
        <v>2</v>
      </c>
      <c r="D132" s="13">
        <v>0</v>
      </c>
      <c r="E132" s="13">
        <v>1</v>
      </c>
      <c r="F132" s="13">
        <v>1</v>
      </c>
      <c r="G132" s="13">
        <v>0</v>
      </c>
      <c r="H132" s="13">
        <v>1</v>
      </c>
      <c r="I132" s="13">
        <v>1</v>
      </c>
      <c r="J132" s="3">
        <f t="shared" si="21"/>
        <v>6</v>
      </c>
      <c r="K132" s="40">
        <f t="shared" si="22"/>
        <v>8.0862533692722376E-3</v>
      </c>
    </row>
    <row r="133" spans="1:11">
      <c r="A133" s="6" t="s">
        <v>131</v>
      </c>
      <c r="B133" s="13">
        <v>1</v>
      </c>
      <c r="C133" s="13">
        <v>0</v>
      </c>
      <c r="D133" s="13">
        <v>0</v>
      </c>
      <c r="E133" s="13">
        <v>0</v>
      </c>
      <c r="F133" s="13">
        <v>0</v>
      </c>
      <c r="G133" s="13">
        <v>0</v>
      </c>
      <c r="H133" s="13">
        <v>0</v>
      </c>
      <c r="I133" s="13">
        <v>0</v>
      </c>
      <c r="J133" s="3">
        <f t="shared" si="21"/>
        <v>1</v>
      </c>
      <c r="K133" s="40">
        <f t="shared" si="22"/>
        <v>1.3477088948787063E-3</v>
      </c>
    </row>
    <row r="134" spans="1:11">
      <c r="A134" s="6" t="s">
        <v>132</v>
      </c>
      <c r="B134" s="13">
        <v>0</v>
      </c>
      <c r="C134" s="13">
        <v>0</v>
      </c>
      <c r="D134" s="13">
        <v>0</v>
      </c>
      <c r="E134" s="13">
        <v>0</v>
      </c>
      <c r="F134" s="13">
        <v>0</v>
      </c>
      <c r="G134" s="13">
        <v>0</v>
      </c>
      <c r="H134" s="13">
        <v>0</v>
      </c>
      <c r="I134" s="13">
        <v>2</v>
      </c>
      <c r="J134" s="3">
        <f t="shared" si="21"/>
        <v>2</v>
      </c>
      <c r="K134" s="40">
        <f t="shared" si="22"/>
        <v>2.6954177897574125E-3</v>
      </c>
    </row>
    <row r="135" spans="1:11">
      <c r="A135" s="6" t="s">
        <v>133</v>
      </c>
      <c r="B135" s="13">
        <v>0</v>
      </c>
      <c r="C135" s="13">
        <v>0</v>
      </c>
      <c r="D135" s="13">
        <v>0</v>
      </c>
      <c r="E135" s="13">
        <v>0</v>
      </c>
      <c r="F135" s="13">
        <v>0</v>
      </c>
      <c r="G135" s="13">
        <v>0</v>
      </c>
      <c r="H135" s="13">
        <v>0</v>
      </c>
      <c r="I135" s="13">
        <v>0</v>
      </c>
      <c r="J135" s="3">
        <f t="shared" si="21"/>
        <v>0</v>
      </c>
      <c r="K135" s="40">
        <f t="shared" si="22"/>
        <v>0</v>
      </c>
    </row>
    <row r="136" spans="1:11">
      <c r="A136" s="6" t="s">
        <v>134</v>
      </c>
      <c r="B136" s="13">
        <v>0</v>
      </c>
      <c r="C136" s="13">
        <v>0</v>
      </c>
      <c r="D136" s="13">
        <v>0</v>
      </c>
      <c r="E136" s="13">
        <v>0</v>
      </c>
      <c r="F136" s="13">
        <v>0</v>
      </c>
      <c r="G136" s="13">
        <v>0</v>
      </c>
      <c r="H136" s="13">
        <v>1</v>
      </c>
      <c r="I136" s="13">
        <v>0</v>
      </c>
      <c r="J136" s="3">
        <f t="shared" si="21"/>
        <v>1</v>
      </c>
      <c r="K136" s="40">
        <f t="shared" si="22"/>
        <v>1.3477088948787063E-3</v>
      </c>
    </row>
    <row r="137" spans="1:11">
      <c r="A137" s="6" t="s">
        <v>135</v>
      </c>
      <c r="B137" s="13">
        <v>0</v>
      </c>
      <c r="C137" s="13">
        <v>0</v>
      </c>
      <c r="D137" s="13">
        <v>0</v>
      </c>
      <c r="E137" s="13">
        <v>0</v>
      </c>
      <c r="F137" s="13">
        <v>0</v>
      </c>
      <c r="G137" s="13">
        <v>0</v>
      </c>
      <c r="H137" s="13">
        <v>0</v>
      </c>
      <c r="I137" s="13">
        <v>0</v>
      </c>
      <c r="J137" s="3">
        <f t="shared" si="21"/>
        <v>0</v>
      </c>
      <c r="K137" s="40">
        <f t="shared" si="22"/>
        <v>0</v>
      </c>
    </row>
    <row r="138" spans="1:11">
      <c r="A138" s="6" t="s">
        <v>136</v>
      </c>
      <c r="B138" s="13">
        <v>0</v>
      </c>
      <c r="C138" s="13">
        <v>8</v>
      </c>
      <c r="D138" s="13">
        <v>0</v>
      </c>
      <c r="E138" s="13">
        <v>3</v>
      </c>
      <c r="F138" s="13">
        <v>0</v>
      </c>
      <c r="G138" s="13">
        <v>0</v>
      </c>
      <c r="H138" s="13">
        <v>2</v>
      </c>
      <c r="I138" s="13">
        <v>1</v>
      </c>
      <c r="J138" s="3">
        <f>SUM(B138:I138)</f>
        <v>14</v>
      </c>
      <c r="K138" s="40">
        <f t="shared" si="22"/>
        <v>1.8867924528301886E-2</v>
      </c>
    </row>
    <row r="139" spans="1:11">
      <c r="A139" s="7" t="s">
        <v>137</v>
      </c>
      <c r="B139" s="13">
        <v>9</v>
      </c>
      <c r="C139" s="13">
        <v>290</v>
      </c>
      <c r="D139" s="13">
        <v>2</v>
      </c>
      <c r="E139" s="13">
        <v>109</v>
      </c>
      <c r="F139" s="13">
        <v>23</v>
      </c>
      <c r="G139" s="13">
        <v>5</v>
      </c>
      <c r="H139" s="13">
        <v>135</v>
      </c>
      <c r="I139" s="13">
        <v>54</v>
      </c>
      <c r="J139" s="3">
        <f>SUM(B139:I139)</f>
        <v>627</v>
      </c>
      <c r="K139" s="40">
        <f t="shared" si="22"/>
        <v>0.84501347708894881</v>
      </c>
    </row>
    <row r="140" spans="1:11">
      <c r="A140" s="9" t="s">
        <v>59</v>
      </c>
      <c r="B140" s="4">
        <f>SUM(B129:B139)</f>
        <v>11</v>
      </c>
      <c r="C140" s="4">
        <f t="shared" ref="C140:I140" si="23">SUM(C129:C139)</f>
        <v>329</v>
      </c>
      <c r="D140" s="4">
        <f t="shared" si="23"/>
        <v>2</v>
      </c>
      <c r="E140" s="4">
        <f t="shared" si="23"/>
        <v>133</v>
      </c>
      <c r="F140" s="4">
        <f t="shared" si="23"/>
        <v>28</v>
      </c>
      <c r="G140" s="4">
        <f t="shared" si="23"/>
        <v>6</v>
      </c>
      <c r="H140" s="4">
        <f t="shared" si="23"/>
        <v>168</v>
      </c>
      <c r="I140" s="4">
        <f t="shared" si="23"/>
        <v>65</v>
      </c>
      <c r="J140" s="4">
        <f>SUM(J129:J139)</f>
        <v>742</v>
      </c>
      <c r="K140" s="27">
        <f>SUM(K129:K139)</f>
        <v>1</v>
      </c>
    </row>
    <row r="141" spans="1:11">
      <c r="A141" s="96" t="s">
        <v>138</v>
      </c>
      <c r="B141" s="96"/>
      <c r="C141" s="96"/>
      <c r="D141" s="96"/>
      <c r="E141" s="96"/>
      <c r="F141" s="96"/>
      <c r="G141" s="96"/>
      <c r="H141" s="96"/>
      <c r="I141" s="96"/>
      <c r="J141" s="96"/>
      <c r="K141" s="74"/>
    </row>
    <row r="142" spans="1:11">
      <c r="A142" s="8" t="s">
        <v>139</v>
      </c>
      <c r="B142" s="13">
        <v>0</v>
      </c>
      <c r="C142" s="13">
        <v>1</v>
      </c>
      <c r="D142" s="13">
        <v>0</v>
      </c>
      <c r="E142" s="13">
        <v>1</v>
      </c>
      <c r="F142" s="13">
        <v>0</v>
      </c>
      <c r="G142" s="13">
        <v>0</v>
      </c>
      <c r="H142" s="13">
        <v>0</v>
      </c>
      <c r="I142" s="13">
        <v>1</v>
      </c>
      <c r="J142" s="3">
        <f t="shared" ref="J142:J152" si="24">SUM(B142:I142)</f>
        <v>3</v>
      </c>
      <c r="K142" s="40">
        <f>+J142/J$153</f>
        <v>4.0431266846361188E-3</v>
      </c>
    </row>
    <row r="143" spans="1:11">
      <c r="A143" s="6" t="s">
        <v>128</v>
      </c>
      <c r="B143" s="13">
        <v>1</v>
      </c>
      <c r="C143" s="13">
        <v>18</v>
      </c>
      <c r="D143" s="13">
        <v>1</v>
      </c>
      <c r="E143" s="13">
        <v>16</v>
      </c>
      <c r="F143" s="13">
        <v>4</v>
      </c>
      <c r="G143" s="13">
        <v>0</v>
      </c>
      <c r="H143" s="13">
        <v>22</v>
      </c>
      <c r="I143" s="13">
        <v>4</v>
      </c>
      <c r="J143" s="3">
        <f t="shared" si="24"/>
        <v>66</v>
      </c>
      <c r="K143" s="40">
        <f t="shared" ref="K143:K152" si="25">+J143/J$153</f>
        <v>8.8948787061994605E-2</v>
      </c>
    </row>
    <row r="144" spans="1:11">
      <c r="A144" s="6" t="s">
        <v>129</v>
      </c>
      <c r="B144" s="13">
        <v>2</v>
      </c>
      <c r="C144" s="13">
        <v>27</v>
      </c>
      <c r="D144" s="13">
        <v>0</v>
      </c>
      <c r="E144" s="13">
        <v>12</v>
      </c>
      <c r="F144" s="13">
        <v>6</v>
      </c>
      <c r="G144" s="13">
        <v>0</v>
      </c>
      <c r="H144" s="13">
        <v>15</v>
      </c>
      <c r="I144" s="13">
        <v>4</v>
      </c>
      <c r="J144" s="3">
        <f t="shared" si="24"/>
        <v>66</v>
      </c>
      <c r="K144" s="40">
        <f t="shared" si="25"/>
        <v>8.8948787061994605E-2</v>
      </c>
    </row>
    <row r="145" spans="1:11">
      <c r="A145" s="6" t="s">
        <v>130</v>
      </c>
      <c r="B145" s="13">
        <v>1</v>
      </c>
      <c r="C145" s="13">
        <v>8</v>
      </c>
      <c r="D145" s="13">
        <v>0</v>
      </c>
      <c r="E145" s="13">
        <v>2</v>
      </c>
      <c r="F145" s="13">
        <v>1</v>
      </c>
      <c r="G145" s="13">
        <v>0</v>
      </c>
      <c r="H145" s="13">
        <v>4</v>
      </c>
      <c r="I145" s="13">
        <v>5</v>
      </c>
      <c r="J145" s="3">
        <f t="shared" si="24"/>
        <v>21</v>
      </c>
      <c r="K145" s="40">
        <f t="shared" si="25"/>
        <v>2.8301886792452831E-2</v>
      </c>
    </row>
    <row r="146" spans="1:11">
      <c r="A146" s="6" t="s">
        <v>131</v>
      </c>
      <c r="B146" s="13">
        <v>0</v>
      </c>
      <c r="C146" s="13">
        <v>1</v>
      </c>
      <c r="D146" s="13">
        <v>0</v>
      </c>
      <c r="E146" s="13">
        <v>0</v>
      </c>
      <c r="F146" s="13">
        <v>0</v>
      </c>
      <c r="G146" s="13">
        <v>0</v>
      </c>
      <c r="H146" s="13">
        <v>0</v>
      </c>
      <c r="I146" s="13">
        <v>0</v>
      </c>
      <c r="J146" s="3">
        <f t="shared" si="24"/>
        <v>1</v>
      </c>
      <c r="K146" s="40">
        <f>+J146/J$153</f>
        <v>1.3477088948787063E-3</v>
      </c>
    </row>
    <row r="147" spans="1:11">
      <c r="A147" s="6" t="s">
        <v>132</v>
      </c>
      <c r="B147" s="13">
        <v>0</v>
      </c>
      <c r="C147" s="13">
        <v>1</v>
      </c>
      <c r="D147" s="13">
        <v>0</v>
      </c>
      <c r="E147" s="13">
        <v>0</v>
      </c>
      <c r="F147" s="13">
        <v>0</v>
      </c>
      <c r="G147" s="13">
        <v>0</v>
      </c>
      <c r="H147" s="13">
        <v>3</v>
      </c>
      <c r="I147" s="13">
        <v>0</v>
      </c>
      <c r="J147" s="3">
        <f t="shared" si="24"/>
        <v>4</v>
      </c>
      <c r="K147" s="40">
        <f t="shared" si="25"/>
        <v>5.3908355795148251E-3</v>
      </c>
    </row>
    <row r="148" spans="1:11">
      <c r="A148" s="6" t="s">
        <v>133</v>
      </c>
      <c r="B148" s="13">
        <v>0</v>
      </c>
      <c r="C148" s="13">
        <v>0</v>
      </c>
      <c r="D148" s="13">
        <v>0</v>
      </c>
      <c r="E148" s="13">
        <v>0</v>
      </c>
      <c r="F148" s="13">
        <v>0</v>
      </c>
      <c r="G148" s="13">
        <v>0</v>
      </c>
      <c r="H148" s="13">
        <v>1</v>
      </c>
      <c r="I148" s="13">
        <v>0</v>
      </c>
      <c r="J148" s="3">
        <f t="shared" si="24"/>
        <v>1</v>
      </c>
      <c r="K148" s="40">
        <f t="shared" si="25"/>
        <v>1.3477088948787063E-3</v>
      </c>
    </row>
    <row r="149" spans="1:11">
      <c r="A149" s="6" t="s">
        <v>134</v>
      </c>
      <c r="B149" s="13">
        <v>0</v>
      </c>
      <c r="C149" s="13">
        <v>1</v>
      </c>
      <c r="D149" s="13">
        <v>0</v>
      </c>
      <c r="E149" s="13">
        <v>0</v>
      </c>
      <c r="F149" s="13">
        <v>0</v>
      </c>
      <c r="G149" s="13">
        <v>0</v>
      </c>
      <c r="H149" s="13">
        <v>0</v>
      </c>
      <c r="I149" s="13">
        <v>0</v>
      </c>
      <c r="J149" s="3">
        <f t="shared" si="24"/>
        <v>1</v>
      </c>
      <c r="K149" s="40">
        <f t="shared" si="25"/>
        <v>1.3477088948787063E-3</v>
      </c>
    </row>
    <row r="150" spans="1:11">
      <c r="A150" s="6" t="s">
        <v>135</v>
      </c>
      <c r="B150" s="13">
        <v>0</v>
      </c>
      <c r="C150" s="13">
        <v>0</v>
      </c>
      <c r="D150" s="13">
        <v>0</v>
      </c>
      <c r="E150" s="13">
        <v>0</v>
      </c>
      <c r="F150" s="13">
        <v>0</v>
      </c>
      <c r="G150" s="13">
        <v>0</v>
      </c>
      <c r="H150" s="13">
        <v>0</v>
      </c>
      <c r="I150" s="13">
        <v>0</v>
      </c>
      <c r="J150" s="3">
        <f t="shared" si="24"/>
        <v>0</v>
      </c>
      <c r="K150" s="40">
        <f t="shared" si="25"/>
        <v>0</v>
      </c>
    </row>
    <row r="151" spans="1:11">
      <c r="A151" s="6" t="s">
        <v>136</v>
      </c>
      <c r="B151" s="13">
        <v>0</v>
      </c>
      <c r="C151" s="13">
        <v>5</v>
      </c>
      <c r="D151" s="13">
        <v>0</v>
      </c>
      <c r="E151" s="13">
        <v>3</v>
      </c>
      <c r="F151" s="13">
        <v>0</v>
      </c>
      <c r="G151" s="13">
        <v>0</v>
      </c>
      <c r="H151" s="13">
        <v>2</v>
      </c>
      <c r="I151" s="13">
        <v>1</v>
      </c>
      <c r="J151" s="3">
        <f t="shared" si="24"/>
        <v>11</v>
      </c>
      <c r="K151" s="40">
        <f t="shared" si="25"/>
        <v>1.4824797843665768E-2</v>
      </c>
    </row>
    <row r="152" spans="1:11">
      <c r="A152" s="7" t="s">
        <v>137</v>
      </c>
      <c r="B152" s="13">
        <v>7</v>
      </c>
      <c r="C152" s="13">
        <v>267</v>
      </c>
      <c r="D152" s="13">
        <v>1</v>
      </c>
      <c r="E152" s="13">
        <v>99</v>
      </c>
      <c r="F152" s="13">
        <v>17</v>
      </c>
      <c r="G152" s="13">
        <v>6</v>
      </c>
      <c r="H152" s="13">
        <v>121</v>
      </c>
      <c r="I152" s="13">
        <v>50</v>
      </c>
      <c r="J152" s="3">
        <f t="shared" si="24"/>
        <v>568</v>
      </c>
      <c r="K152" s="40">
        <f t="shared" si="25"/>
        <v>0.76549865229110514</v>
      </c>
    </row>
    <row r="153" spans="1:11">
      <c r="A153" s="9" t="s">
        <v>59</v>
      </c>
      <c r="B153" s="4">
        <f>SUM(B142:B152)</f>
        <v>11</v>
      </c>
      <c r="C153" s="4">
        <f t="shared" ref="C153:K153" si="26">SUM(C142:C152)</f>
        <v>329</v>
      </c>
      <c r="D153" s="4">
        <f t="shared" si="26"/>
        <v>2</v>
      </c>
      <c r="E153" s="4">
        <f t="shared" si="26"/>
        <v>133</v>
      </c>
      <c r="F153" s="4">
        <f t="shared" si="26"/>
        <v>28</v>
      </c>
      <c r="G153" s="4">
        <f t="shared" si="26"/>
        <v>6</v>
      </c>
      <c r="H153" s="4">
        <f t="shared" si="26"/>
        <v>168</v>
      </c>
      <c r="I153" s="4">
        <f t="shared" si="26"/>
        <v>65</v>
      </c>
      <c r="J153" s="4">
        <f>SUM(J142:J152)</f>
        <v>742</v>
      </c>
      <c r="K153" s="27">
        <f t="shared" si="26"/>
        <v>1</v>
      </c>
    </row>
    <row r="154" spans="1:11">
      <c r="A154" s="96" t="s">
        <v>140</v>
      </c>
      <c r="B154" s="96"/>
      <c r="C154" s="96"/>
      <c r="D154" s="96"/>
      <c r="E154" s="96"/>
      <c r="F154" s="96"/>
      <c r="G154" s="96"/>
      <c r="H154" s="96"/>
      <c r="I154" s="96"/>
      <c r="J154" s="96"/>
      <c r="K154" s="74"/>
    </row>
    <row r="155" spans="1:11">
      <c r="A155" s="8" t="s">
        <v>139</v>
      </c>
      <c r="B155" s="13">
        <v>0</v>
      </c>
      <c r="C155" s="13">
        <v>1</v>
      </c>
      <c r="D155" s="13">
        <v>0</v>
      </c>
      <c r="E155" s="13">
        <v>2</v>
      </c>
      <c r="F155" s="13">
        <v>0</v>
      </c>
      <c r="G155" s="13">
        <v>0</v>
      </c>
      <c r="H155" s="13">
        <v>2</v>
      </c>
      <c r="I155" s="13">
        <v>0</v>
      </c>
      <c r="J155" s="3">
        <f t="shared" ref="J155:J165" si="27">SUM(B155:I155)</f>
        <v>5</v>
      </c>
      <c r="K155" s="40">
        <f>+J155/J$166</f>
        <v>6.7385444743935314E-3</v>
      </c>
    </row>
    <row r="156" spans="1:11">
      <c r="A156" s="6" t="s">
        <v>128</v>
      </c>
      <c r="B156" s="13">
        <v>1</v>
      </c>
      <c r="C156" s="13">
        <v>7</v>
      </c>
      <c r="D156" s="13">
        <v>0</v>
      </c>
      <c r="E156" s="13">
        <v>7</v>
      </c>
      <c r="F156" s="13">
        <v>2</v>
      </c>
      <c r="G156" s="13">
        <v>0</v>
      </c>
      <c r="H156" s="13">
        <v>6</v>
      </c>
      <c r="I156" s="13">
        <v>2</v>
      </c>
      <c r="J156" s="3">
        <f t="shared" si="27"/>
        <v>25</v>
      </c>
      <c r="K156" s="40">
        <f t="shared" ref="K156:K165" si="28">+J156/J$166</f>
        <v>3.3692722371967652E-2</v>
      </c>
    </row>
    <row r="157" spans="1:11">
      <c r="A157" s="6" t="s">
        <v>129</v>
      </c>
      <c r="B157" s="13">
        <v>2</v>
      </c>
      <c r="C157" s="13">
        <v>14</v>
      </c>
      <c r="D157" s="13">
        <v>0</v>
      </c>
      <c r="E157" s="13">
        <v>3</v>
      </c>
      <c r="F157" s="13">
        <v>1</v>
      </c>
      <c r="G157" s="13">
        <v>0</v>
      </c>
      <c r="H157" s="13">
        <v>9</v>
      </c>
      <c r="I157" s="13">
        <v>2</v>
      </c>
      <c r="J157" s="3">
        <f t="shared" si="27"/>
        <v>31</v>
      </c>
      <c r="K157" s="40">
        <f t="shared" si="28"/>
        <v>4.1778975741239892E-2</v>
      </c>
    </row>
    <row r="158" spans="1:11">
      <c r="A158" s="6" t="s">
        <v>130</v>
      </c>
      <c r="B158" s="13">
        <v>0</v>
      </c>
      <c r="C158" s="13">
        <v>2</v>
      </c>
      <c r="D158" s="13">
        <v>0</v>
      </c>
      <c r="E158" s="13">
        <v>1</v>
      </c>
      <c r="F158" s="13">
        <v>1</v>
      </c>
      <c r="G158" s="13">
        <v>0</v>
      </c>
      <c r="H158" s="13">
        <v>0</v>
      </c>
      <c r="I158" s="13">
        <v>3</v>
      </c>
      <c r="J158" s="3">
        <f t="shared" si="27"/>
        <v>7</v>
      </c>
      <c r="K158" s="40">
        <f t="shared" si="28"/>
        <v>9.433962264150943E-3</v>
      </c>
    </row>
    <row r="159" spans="1:11">
      <c r="A159" s="6" t="s">
        <v>131</v>
      </c>
      <c r="B159" s="13">
        <v>0</v>
      </c>
      <c r="C159" s="13">
        <v>2</v>
      </c>
      <c r="D159" s="13">
        <v>0</v>
      </c>
      <c r="E159" s="13">
        <v>1</v>
      </c>
      <c r="F159" s="13">
        <v>0</v>
      </c>
      <c r="G159" s="13">
        <v>0</v>
      </c>
      <c r="H159" s="13">
        <v>1</v>
      </c>
      <c r="I159" s="13">
        <v>0</v>
      </c>
      <c r="J159" s="3">
        <f t="shared" si="27"/>
        <v>4</v>
      </c>
      <c r="K159" s="40">
        <f t="shared" si="28"/>
        <v>5.3908355795148251E-3</v>
      </c>
    </row>
    <row r="160" spans="1:11">
      <c r="A160" s="6" t="s">
        <v>132</v>
      </c>
      <c r="B160" s="13">
        <v>0</v>
      </c>
      <c r="C160" s="13">
        <v>0</v>
      </c>
      <c r="D160" s="13">
        <v>0</v>
      </c>
      <c r="E160" s="13">
        <v>0</v>
      </c>
      <c r="F160" s="13">
        <v>0</v>
      </c>
      <c r="G160" s="13">
        <v>0</v>
      </c>
      <c r="H160" s="13">
        <v>1</v>
      </c>
      <c r="I160" s="13">
        <v>0</v>
      </c>
      <c r="J160" s="3">
        <f t="shared" si="27"/>
        <v>1</v>
      </c>
      <c r="K160" s="40">
        <f t="shared" si="28"/>
        <v>1.3477088948787063E-3</v>
      </c>
    </row>
    <row r="161" spans="1:11">
      <c r="A161" s="6" t="s">
        <v>133</v>
      </c>
      <c r="B161" s="13">
        <v>0</v>
      </c>
      <c r="C161" s="13">
        <v>0</v>
      </c>
      <c r="D161" s="13">
        <v>0</v>
      </c>
      <c r="E161" s="13">
        <v>0</v>
      </c>
      <c r="F161" s="13">
        <v>0</v>
      </c>
      <c r="G161" s="13">
        <v>0</v>
      </c>
      <c r="H161" s="13">
        <v>1</v>
      </c>
      <c r="I161" s="13">
        <v>0</v>
      </c>
      <c r="J161" s="3">
        <f t="shared" si="27"/>
        <v>1</v>
      </c>
      <c r="K161" s="40">
        <f t="shared" si="28"/>
        <v>1.3477088948787063E-3</v>
      </c>
    </row>
    <row r="162" spans="1:11">
      <c r="A162" s="6" t="s">
        <v>134</v>
      </c>
      <c r="B162" s="13">
        <v>0</v>
      </c>
      <c r="C162" s="13">
        <v>1</v>
      </c>
      <c r="D162" s="13">
        <v>0</v>
      </c>
      <c r="E162" s="13">
        <v>0</v>
      </c>
      <c r="F162" s="13">
        <v>0</v>
      </c>
      <c r="G162" s="13">
        <v>0</v>
      </c>
      <c r="H162" s="13">
        <v>0</v>
      </c>
      <c r="I162" s="13">
        <v>0</v>
      </c>
      <c r="J162" s="3">
        <f t="shared" si="27"/>
        <v>1</v>
      </c>
      <c r="K162" s="40">
        <f t="shared" si="28"/>
        <v>1.3477088948787063E-3</v>
      </c>
    </row>
    <row r="163" spans="1:11">
      <c r="A163" s="6" t="s">
        <v>135</v>
      </c>
      <c r="B163" s="13">
        <v>0</v>
      </c>
      <c r="C163" s="13">
        <v>0</v>
      </c>
      <c r="D163" s="13">
        <v>0</v>
      </c>
      <c r="E163" s="13">
        <v>0</v>
      </c>
      <c r="F163" s="13">
        <v>0</v>
      </c>
      <c r="G163" s="13">
        <v>0</v>
      </c>
      <c r="H163" s="13">
        <v>0</v>
      </c>
      <c r="I163" s="13">
        <v>0</v>
      </c>
      <c r="J163" s="3">
        <f t="shared" si="27"/>
        <v>0</v>
      </c>
      <c r="K163" s="40">
        <f t="shared" si="28"/>
        <v>0</v>
      </c>
    </row>
    <row r="164" spans="1:11">
      <c r="A164" s="6" t="s">
        <v>136</v>
      </c>
      <c r="B164" s="13">
        <v>0</v>
      </c>
      <c r="C164" s="13">
        <v>4</v>
      </c>
      <c r="D164" s="13">
        <v>0</v>
      </c>
      <c r="E164" s="13">
        <v>1</v>
      </c>
      <c r="F164" s="13">
        <v>0</v>
      </c>
      <c r="G164" s="13">
        <v>0</v>
      </c>
      <c r="H164" s="13">
        <v>2</v>
      </c>
      <c r="I164" s="13">
        <v>0</v>
      </c>
      <c r="J164" s="3">
        <f t="shared" si="27"/>
        <v>7</v>
      </c>
      <c r="K164" s="40">
        <f t="shared" si="28"/>
        <v>9.433962264150943E-3</v>
      </c>
    </row>
    <row r="165" spans="1:11">
      <c r="A165" s="7" t="s">
        <v>137</v>
      </c>
      <c r="B165" s="13">
        <v>8</v>
      </c>
      <c r="C165" s="13">
        <v>298</v>
      </c>
      <c r="D165" s="13">
        <v>2</v>
      </c>
      <c r="E165" s="13">
        <v>118</v>
      </c>
      <c r="F165" s="13">
        <v>24</v>
      </c>
      <c r="G165" s="13">
        <v>6</v>
      </c>
      <c r="H165" s="13">
        <v>146</v>
      </c>
      <c r="I165" s="13">
        <v>58</v>
      </c>
      <c r="J165" s="3">
        <f t="shared" si="27"/>
        <v>660</v>
      </c>
      <c r="K165" s="40">
        <f t="shared" si="28"/>
        <v>0.88948787061994605</v>
      </c>
    </row>
    <row r="166" spans="1:11">
      <c r="A166" s="9" t="s">
        <v>59</v>
      </c>
      <c r="B166" s="4">
        <f t="shared" ref="B166:I166" si="29">SUM(B155:B165)</f>
        <v>11</v>
      </c>
      <c r="C166" s="4">
        <f t="shared" si="29"/>
        <v>329</v>
      </c>
      <c r="D166" s="4">
        <f t="shared" si="29"/>
        <v>2</v>
      </c>
      <c r="E166" s="4">
        <f t="shared" si="29"/>
        <v>133</v>
      </c>
      <c r="F166" s="4">
        <f t="shared" si="29"/>
        <v>28</v>
      </c>
      <c r="G166" s="4">
        <f t="shared" si="29"/>
        <v>6</v>
      </c>
      <c r="H166" s="4">
        <f t="shared" si="29"/>
        <v>168</v>
      </c>
      <c r="I166" s="4">
        <f t="shared" si="29"/>
        <v>65</v>
      </c>
      <c r="J166" s="4">
        <f>SUM(J155:J165)</f>
        <v>742</v>
      </c>
      <c r="K166" s="27">
        <f>SUM(K155:K165)</f>
        <v>0.99999999999999989</v>
      </c>
    </row>
    <row r="167" spans="1:11">
      <c r="A167" s="96" t="s">
        <v>141</v>
      </c>
      <c r="B167" s="96"/>
      <c r="C167" s="96"/>
      <c r="D167" s="96"/>
      <c r="E167" s="96"/>
      <c r="F167" s="96"/>
      <c r="G167" s="96"/>
      <c r="H167" s="96"/>
      <c r="I167" s="96"/>
      <c r="J167" s="96"/>
      <c r="K167" s="49"/>
    </row>
    <row r="168" spans="1:11">
      <c r="A168" s="8" t="s">
        <v>139</v>
      </c>
      <c r="B168" s="13">
        <v>0</v>
      </c>
      <c r="C168" s="13">
        <v>0</v>
      </c>
      <c r="D168" s="13">
        <v>0</v>
      </c>
      <c r="E168" s="13">
        <v>0</v>
      </c>
      <c r="F168" s="13">
        <v>0</v>
      </c>
      <c r="G168" s="13">
        <v>0</v>
      </c>
      <c r="H168" s="13">
        <v>0</v>
      </c>
      <c r="I168" s="13">
        <v>0</v>
      </c>
      <c r="J168" s="3">
        <f t="shared" ref="J168:J178" si="30">SUM(B168:I168)</f>
        <v>0</v>
      </c>
      <c r="K168" s="40">
        <f>+J168/J$179</f>
        <v>0</v>
      </c>
    </row>
    <row r="169" spans="1:11">
      <c r="A169" s="6" t="s">
        <v>128</v>
      </c>
      <c r="B169" s="13">
        <v>0</v>
      </c>
      <c r="C169" s="13">
        <v>6</v>
      </c>
      <c r="D169" s="13">
        <v>0</v>
      </c>
      <c r="E169" s="13">
        <v>3</v>
      </c>
      <c r="F169" s="13">
        <v>0</v>
      </c>
      <c r="G169" s="13">
        <v>0</v>
      </c>
      <c r="H169" s="13">
        <v>3</v>
      </c>
      <c r="I169" s="13">
        <v>1</v>
      </c>
      <c r="J169" s="3">
        <f t="shared" si="30"/>
        <v>13</v>
      </c>
      <c r="K169" s="40">
        <f t="shared" ref="K169:K178" si="31">+J169/J$179</f>
        <v>1.7520215633423181E-2</v>
      </c>
    </row>
    <row r="170" spans="1:11">
      <c r="A170" s="6" t="s">
        <v>129</v>
      </c>
      <c r="B170" s="13">
        <v>0</v>
      </c>
      <c r="C170" s="13">
        <v>6</v>
      </c>
      <c r="D170" s="13">
        <v>0</v>
      </c>
      <c r="E170" s="13">
        <v>4</v>
      </c>
      <c r="F170" s="13">
        <v>0</v>
      </c>
      <c r="G170" s="13">
        <v>0</v>
      </c>
      <c r="H170" s="13">
        <v>2</v>
      </c>
      <c r="I170" s="13">
        <v>1</v>
      </c>
      <c r="J170" s="3">
        <f t="shared" si="30"/>
        <v>13</v>
      </c>
      <c r="K170" s="40">
        <f t="shared" si="31"/>
        <v>1.7520215633423181E-2</v>
      </c>
    </row>
    <row r="171" spans="1:11">
      <c r="A171" s="6" t="s">
        <v>130</v>
      </c>
      <c r="B171" s="13">
        <v>0</v>
      </c>
      <c r="C171" s="13">
        <v>2</v>
      </c>
      <c r="D171" s="13">
        <v>0</v>
      </c>
      <c r="E171" s="13">
        <v>0</v>
      </c>
      <c r="F171" s="13">
        <v>1</v>
      </c>
      <c r="G171" s="13">
        <v>0</v>
      </c>
      <c r="H171" s="13">
        <v>1</v>
      </c>
      <c r="I171" s="13">
        <v>1</v>
      </c>
      <c r="J171" s="3">
        <f t="shared" si="30"/>
        <v>5</v>
      </c>
      <c r="K171" s="40">
        <f t="shared" si="31"/>
        <v>6.7385444743935314E-3</v>
      </c>
    </row>
    <row r="172" spans="1:11">
      <c r="A172" s="6" t="s">
        <v>131</v>
      </c>
      <c r="B172" s="13">
        <v>0</v>
      </c>
      <c r="C172" s="13">
        <v>1</v>
      </c>
      <c r="D172" s="13">
        <v>0</v>
      </c>
      <c r="E172" s="13">
        <v>0</v>
      </c>
      <c r="F172" s="13">
        <v>0</v>
      </c>
      <c r="G172" s="13">
        <v>0</v>
      </c>
      <c r="H172" s="13">
        <v>1</v>
      </c>
      <c r="I172" s="13">
        <v>1</v>
      </c>
      <c r="J172" s="3">
        <f t="shared" si="30"/>
        <v>3</v>
      </c>
      <c r="K172" s="40">
        <f t="shared" si="31"/>
        <v>4.0431266846361188E-3</v>
      </c>
    </row>
    <row r="173" spans="1:11">
      <c r="A173" s="6" t="s">
        <v>132</v>
      </c>
      <c r="B173" s="13">
        <v>0</v>
      </c>
      <c r="C173" s="13">
        <v>3</v>
      </c>
      <c r="D173" s="13">
        <v>0</v>
      </c>
      <c r="E173" s="13">
        <v>0</v>
      </c>
      <c r="F173" s="13">
        <v>0</v>
      </c>
      <c r="G173" s="13">
        <v>0</v>
      </c>
      <c r="H173" s="13">
        <v>1</v>
      </c>
      <c r="I173" s="13">
        <v>1</v>
      </c>
      <c r="J173" s="3">
        <f t="shared" si="30"/>
        <v>5</v>
      </c>
      <c r="K173" s="40">
        <f t="shared" si="31"/>
        <v>6.7385444743935314E-3</v>
      </c>
    </row>
    <row r="174" spans="1:11">
      <c r="A174" s="6" t="s">
        <v>133</v>
      </c>
      <c r="B174" s="13">
        <v>0</v>
      </c>
      <c r="C174" s="13">
        <v>0</v>
      </c>
      <c r="D174" s="13">
        <v>0</v>
      </c>
      <c r="E174" s="13">
        <v>0</v>
      </c>
      <c r="F174" s="13">
        <v>0</v>
      </c>
      <c r="G174" s="13">
        <v>0</v>
      </c>
      <c r="H174" s="13">
        <v>0</v>
      </c>
      <c r="I174" s="13">
        <v>0</v>
      </c>
      <c r="J174" s="3">
        <f t="shared" si="30"/>
        <v>0</v>
      </c>
      <c r="K174" s="40">
        <f t="shared" si="31"/>
        <v>0</v>
      </c>
    </row>
    <row r="175" spans="1:11">
      <c r="A175" s="6" t="s">
        <v>134</v>
      </c>
      <c r="B175" s="13">
        <v>0</v>
      </c>
      <c r="C175" s="13">
        <v>0</v>
      </c>
      <c r="D175" s="13">
        <v>0</v>
      </c>
      <c r="E175" s="13">
        <v>0</v>
      </c>
      <c r="F175" s="13">
        <v>0</v>
      </c>
      <c r="G175" s="13">
        <v>0</v>
      </c>
      <c r="H175" s="13">
        <v>1</v>
      </c>
      <c r="I175" s="13">
        <v>0</v>
      </c>
      <c r="J175" s="3">
        <f t="shared" si="30"/>
        <v>1</v>
      </c>
      <c r="K175" s="40">
        <f t="shared" si="31"/>
        <v>1.3477088948787063E-3</v>
      </c>
    </row>
    <row r="176" spans="1:11">
      <c r="A176" s="6" t="s">
        <v>135</v>
      </c>
      <c r="B176" s="13">
        <v>0</v>
      </c>
      <c r="C176" s="13">
        <v>1</v>
      </c>
      <c r="D176" s="13">
        <v>0</v>
      </c>
      <c r="E176" s="13">
        <v>0</v>
      </c>
      <c r="F176" s="13">
        <v>0</v>
      </c>
      <c r="G176" s="13">
        <v>0</v>
      </c>
      <c r="H176" s="13">
        <v>0</v>
      </c>
      <c r="I176" s="13">
        <v>0</v>
      </c>
      <c r="J176" s="3">
        <f t="shared" si="30"/>
        <v>1</v>
      </c>
      <c r="K176" s="40">
        <f t="shared" si="31"/>
        <v>1.3477088948787063E-3</v>
      </c>
    </row>
    <row r="177" spans="1:11">
      <c r="A177" s="6" t="s">
        <v>136</v>
      </c>
      <c r="B177" s="13">
        <v>0</v>
      </c>
      <c r="C177" s="13">
        <v>1</v>
      </c>
      <c r="D177" s="13">
        <v>0</v>
      </c>
      <c r="E177" s="13">
        <v>1</v>
      </c>
      <c r="F177" s="13">
        <v>0</v>
      </c>
      <c r="G177" s="13">
        <v>0</v>
      </c>
      <c r="H177" s="13">
        <v>2</v>
      </c>
      <c r="I177" s="13">
        <v>0</v>
      </c>
      <c r="J177" s="3">
        <f t="shared" si="30"/>
        <v>4</v>
      </c>
      <c r="K177" s="40">
        <f t="shared" si="31"/>
        <v>5.3908355795148251E-3</v>
      </c>
    </row>
    <row r="178" spans="1:11">
      <c r="A178" s="7" t="s">
        <v>137</v>
      </c>
      <c r="B178" s="13">
        <v>11</v>
      </c>
      <c r="C178" s="13">
        <v>309</v>
      </c>
      <c r="D178" s="13">
        <v>2</v>
      </c>
      <c r="E178" s="13">
        <v>125</v>
      </c>
      <c r="F178" s="13">
        <v>27</v>
      </c>
      <c r="G178" s="13">
        <v>6</v>
      </c>
      <c r="H178" s="13">
        <v>157</v>
      </c>
      <c r="I178" s="13">
        <v>60</v>
      </c>
      <c r="J178" s="3">
        <f t="shared" si="30"/>
        <v>697</v>
      </c>
      <c r="K178" s="40">
        <f t="shared" si="31"/>
        <v>0.93935309973045822</v>
      </c>
    </row>
    <row r="179" spans="1:11">
      <c r="A179" s="9" t="s">
        <v>59</v>
      </c>
      <c r="B179" s="4">
        <f>SUM(B168:B178)</f>
        <v>11</v>
      </c>
      <c r="C179" s="4">
        <f t="shared" ref="C179:I179" si="32">SUM(C168:C178)</f>
        <v>329</v>
      </c>
      <c r="D179" s="4">
        <f t="shared" si="32"/>
        <v>2</v>
      </c>
      <c r="E179" s="4">
        <f t="shared" si="32"/>
        <v>133</v>
      </c>
      <c r="F179" s="4">
        <f t="shared" si="32"/>
        <v>28</v>
      </c>
      <c r="G179" s="4">
        <f t="shared" si="32"/>
        <v>6</v>
      </c>
      <c r="H179" s="4">
        <f t="shared" si="32"/>
        <v>168</v>
      </c>
      <c r="I179" s="4">
        <f t="shared" si="32"/>
        <v>65</v>
      </c>
      <c r="J179" s="4">
        <f>SUM(J168:J178)</f>
        <v>742</v>
      </c>
      <c r="K179" s="27">
        <f>SUM(K168:K178)</f>
        <v>1</v>
      </c>
    </row>
    <row r="180" spans="1:11">
      <c r="A180" s="96" t="s">
        <v>142</v>
      </c>
      <c r="B180" s="96"/>
      <c r="C180" s="96"/>
      <c r="D180" s="96"/>
      <c r="E180" s="96"/>
      <c r="F180" s="96"/>
      <c r="G180" s="96"/>
      <c r="H180" s="96"/>
      <c r="I180" s="96"/>
      <c r="J180" s="96"/>
      <c r="K180" s="61"/>
    </row>
    <row r="181" spans="1:11">
      <c r="A181" s="8" t="s">
        <v>139</v>
      </c>
      <c r="B181" s="13">
        <v>0</v>
      </c>
      <c r="C181" s="13">
        <v>1</v>
      </c>
      <c r="D181" s="13">
        <v>0</v>
      </c>
      <c r="E181" s="13">
        <v>0</v>
      </c>
      <c r="F181" s="13">
        <v>0</v>
      </c>
      <c r="G181" s="13">
        <v>0</v>
      </c>
      <c r="H181" s="13">
        <v>0</v>
      </c>
      <c r="I181" s="13">
        <v>0</v>
      </c>
      <c r="J181" s="3">
        <f t="shared" ref="J181:J191" si="33">SUM(B181:I181)</f>
        <v>1</v>
      </c>
      <c r="K181" s="40">
        <f>+J181/J$192</f>
        <v>1.3477088948787063E-3</v>
      </c>
    </row>
    <row r="182" spans="1:11">
      <c r="A182" s="6" t="s">
        <v>128</v>
      </c>
      <c r="B182" s="13">
        <v>1</v>
      </c>
      <c r="C182" s="13">
        <v>4</v>
      </c>
      <c r="D182" s="13">
        <v>0</v>
      </c>
      <c r="E182" s="13">
        <v>1</v>
      </c>
      <c r="F182" s="13">
        <v>1</v>
      </c>
      <c r="G182" s="13">
        <v>0</v>
      </c>
      <c r="H182" s="13">
        <v>1</v>
      </c>
      <c r="I182" s="13">
        <v>3</v>
      </c>
      <c r="J182" s="3">
        <f t="shared" si="33"/>
        <v>11</v>
      </c>
      <c r="K182" s="40">
        <f t="shared" ref="K182:K191" si="34">+J182/J$192</f>
        <v>1.4824797843665768E-2</v>
      </c>
    </row>
    <row r="183" spans="1:11">
      <c r="A183" s="6" t="s">
        <v>129</v>
      </c>
      <c r="B183" s="13">
        <v>0</v>
      </c>
      <c r="C183" s="13">
        <v>8</v>
      </c>
      <c r="D183" s="13">
        <v>0</v>
      </c>
      <c r="E183" s="13">
        <v>1</v>
      </c>
      <c r="F183" s="13">
        <v>1</v>
      </c>
      <c r="G183" s="13">
        <v>0</v>
      </c>
      <c r="H183" s="13">
        <v>5</v>
      </c>
      <c r="I183" s="13">
        <v>4</v>
      </c>
      <c r="J183" s="3">
        <f t="shared" si="33"/>
        <v>19</v>
      </c>
      <c r="K183" s="40">
        <f t="shared" si="34"/>
        <v>2.5606469002695417E-2</v>
      </c>
    </row>
    <row r="184" spans="1:11">
      <c r="A184" s="6" t="s">
        <v>130</v>
      </c>
      <c r="B184" s="13">
        <v>0</v>
      </c>
      <c r="C184" s="13">
        <v>6</v>
      </c>
      <c r="D184" s="13">
        <v>0</v>
      </c>
      <c r="E184" s="13">
        <v>0</v>
      </c>
      <c r="F184" s="13">
        <v>0</v>
      </c>
      <c r="G184" s="13">
        <v>0</v>
      </c>
      <c r="H184" s="13">
        <v>4</v>
      </c>
      <c r="I184" s="13">
        <v>2</v>
      </c>
      <c r="J184" s="3">
        <f t="shared" si="33"/>
        <v>12</v>
      </c>
      <c r="K184" s="40">
        <f t="shared" si="34"/>
        <v>1.6172506738544475E-2</v>
      </c>
    </row>
    <row r="185" spans="1:11">
      <c r="A185" s="6" t="s">
        <v>131</v>
      </c>
      <c r="B185" s="13">
        <v>0</v>
      </c>
      <c r="C185" s="13">
        <v>1</v>
      </c>
      <c r="D185" s="13">
        <v>0</v>
      </c>
      <c r="E185" s="13">
        <v>0</v>
      </c>
      <c r="F185" s="13">
        <v>0</v>
      </c>
      <c r="G185" s="13">
        <v>0</v>
      </c>
      <c r="H185" s="13">
        <v>0</v>
      </c>
      <c r="I185" s="13">
        <v>0</v>
      </c>
      <c r="J185" s="3">
        <f t="shared" si="33"/>
        <v>1</v>
      </c>
      <c r="K185" s="40">
        <f t="shared" si="34"/>
        <v>1.3477088948787063E-3</v>
      </c>
    </row>
    <row r="186" spans="1:11">
      <c r="A186" s="6" t="s">
        <v>132</v>
      </c>
      <c r="B186" s="13">
        <v>0</v>
      </c>
      <c r="C186" s="13">
        <v>0</v>
      </c>
      <c r="D186" s="13">
        <v>0</v>
      </c>
      <c r="E186" s="13">
        <v>0</v>
      </c>
      <c r="F186" s="13">
        <v>0</v>
      </c>
      <c r="G186" s="13">
        <v>0</v>
      </c>
      <c r="H186" s="13">
        <v>0</v>
      </c>
      <c r="I186" s="13">
        <v>0</v>
      </c>
      <c r="J186" s="3">
        <f t="shared" si="33"/>
        <v>0</v>
      </c>
      <c r="K186" s="40">
        <f t="shared" si="34"/>
        <v>0</v>
      </c>
    </row>
    <row r="187" spans="1:11">
      <c r="A187" s="6" t="s">
        <v>133</v>
      </c>
      <c r="B187" s="13">
        <v>0</v>
      </c>
      <c r="C187" s="13">
        <v>0</v>
      </c>
      <c r="D187" s="13">
        <v>0</v>
      </c>
      <c r="E187" s="13">
        <v>0</v>
      </c>
      <c r="F187" s="13">
        <v>0</v>
      </c>
      <c r="G187" s="13">
        <v>0</v>
      </c>
      <c r="H187" s="13">
        <v>1</v>
      </c>
      <c r="I187" s="13">
        <v>0</v>
      </c>
      <c r="J187" s="3">
        <f t="shared" si="33"/>
        <v>1</v>
      </c>
      <c r="K187" s="40">
        <f t="shared" si="34"/>
        <v>1.3477088948787063E-3</v>
      </c>
    </row>
    <row r="188" spans="1:11">
      <c r="A188" s="6" t="s">
        <v>134</v>
      </c>
      <c r="B188" s="13">
        <v>0</v>
      </c>
      <c r="C188" s="13">
        <v>1</v>
      </c>
      <c r="D188" s="13">
        <v>0</v>
      </c>
      <c r="E188" s="13">
        <v>0</v>
      </c>
      <c r="F188" s="13">
        <v>0</v>
      </c>
      <c r="G188" s="13">
        <v>0</v>
      </c>
      <c r="H188" s="13">
        <v>0</v>
      </c>
      <c r="I188" s="13">
        <v>0</v>
      </c>
      <c r="J188" s="3">
        <f t="shared" si="33"/>
        <v>1</v>
      </c>
      <c r="K188" s="40">
        <f t="shared" si="34"/>
        <v>1.3477088948787063E-3</v>
      </c>
    </row>
    <row r="189" spans="1:11">
      <c r="A189" s="6" t="s">
        <v>135</v>
      </c>
      <c r="B189" s="13">
        <v>0</v>
      </c>
      <c r="C189" s="13">
        <v>0</v>
      </c>
      <c r="D189" s="13">
        <v>0</v>
      </c>
      <c r="E189" s="13">
        <v>0</v>
      </c>
      <c r="F189" s="13">
        <v>0</v>
      </c>
      <c r="G189" s="13">
        <v>0</v>
      </c>
      <c r="H189" s="13">
        <v>0</v>
      </c>
      <c r="I189" s="13">
        <v>0</v>
      </c>
      <c r="J189" s="3">
        <f t="shared" si="33"/>
        <v>0</v>
      </c>
      <c r="K189" s="40">
        <f t="shared" si="34"/>
        <v>0</v>
      </c>
    </row>
    <row r="190" spans="1:11">
      <c r="A190" s="6" t="s">
        <v>136</v>
      </c>
      <c r="B190" s="13">
        <v>0</v>
      </c>
      <c r="C190" s="13">
        <v>1</v>
      </c>
      <c r="D190" s="13">
        <v>0</v>
      </c>
      <c r="E190" s="13">
        <v>2</v>
      </c>
      <c r="F190" s="13">
        <v>0</v>
      </c>
      <c r="G190" s="13">
        <v>0</v>
      </c>
      <c r="H190" s="13">
        <v>1</v>
      </c>
      <c r="I190" s="13">
        <v>0</v>
      </c>
      <c r="J190" s="3">
        <f t="shared" si="33"/>
        <v>4</v>
      </c>
      <c r="K190" s="40">
        <f t="shared" si="34"/>
        <v>5.3908355795148251E-3</v>
      </c>
    </row>
    <row r="191" spans="1:11">
      <c r="A191" s="7" t="s">
        <v>137</v>
      </c>
      <c r="B191" s="13">
        <v>10</v>
      </c>
      <c r="C191" s="13">
        <v>307</v>
      </c>
      <c r="D191" s="13">
        <v>2</v>
      </c>
      <c r="E191" s="13">
        <v>129</v>
      </c>
      <c r="F191" s="13">
        <v>26</v>
      </c>
      <c r="G191" s="13">
        <v>6</v>
      </c>
      <c r="H191" s="13">
        <v>156</v>
      </c>
      <c r="I191" s="13">
        <v>56</v>
      </c>
      <c r="J191" s="3">
        <f t="shared" si="33"/>
        <v>692</v>
      </c>
      <c r="K191" s="40">
        <f t="shared" si="34"/>
        <v>0.93261455525606474</v>
      </c>
    </row>
    <row r="192" spans="1:11">
      <c r="A192" s="9" t="s">
        <v>59</v>
      </c>
      <c r="B192" s="4">
        <f t="shared" ref="B192:I192" si="35">SUM(B181:B191)</f>
        <v>11</v>
      </c>
      <c r="C192" s="4">
        <f t="shared" si="35"/>
        <v>329</v>
      </c>
      <c r="D192" s="4">
        <f t="shared" si="35"/>
        <v>2</v>
      </c>
      <c r="E192" s="4">
        <f t="shared" si="35"/>
        <v>133</v>
      </c>
      <c r="F192" s="4">
        <f t="shared" si="35"/>
        <v>28</v>
      </c>
      <c r="G192" s="4">
        <f t="shared" si="35"/>
        <v>6</v>
      </c>
      <c r="H192" s="4">
        <f t="shared" si="35"/>
        <v>168</v>
      </c>
      <c r="I192" s="4">
        <f t="shared" si="35"/>
        <v>65</v>
      </c>
      <c r="J192" s="4">
        <f>SUM(J181:J191)</f>
        <v>742</v>
      </c>
      <c r="K192" s="27">
        <f>SUM(K181:K191)</f>
        <v>1</v>
      </c>
    </row>
    <row r="193" spans="1:11">
      <c r="A193" s="96" t="s">
        <v>143</v>
      </c>
      <c r="B193" s="96"/>
      <c r="C193" s="96"/>
      <c r="D193" s="96"/>
      <c r="E193" s="96"/>
      <c r="F193" s="96"/>
      <c r="G193" s="96"/>
      <c r="H193" s="96"/>
      <c r="I193" s="96"/>
      <c r="J193" s="96"/>
      <c r="K193" s="74"/>
    </row>
    <row r="194" spans="1:11">
      <c r="A194" s="6" t="s">
        <v>139</v>
      </c>
      <c r="B194" s="13">
        <v>0</v>
      </c>
      <c r="C194" s="13">
        <v>3</v>
      </c>
      <c r="D194" s="13">
        <v>0</v>
      </c>
      <c r="E194" s="13">
        <v>1</v>
      </c>
      <c r="F194" s="13">
        <v>0</v>
      </c>
      <c r="G194" s="13">
        <v>0</v>
      </c>
      <c r="H194" s="13">
        <v>3</v>
      </c>
      <c r="I194" s="13">
        <v>0</v>
      </c>
      <c r="J194" s="3">
        <f t="shared" ref="J194:J197" si="36">SUM(B194:I194)</f>
        <v>7</v>
      </c>
      <c r="K194" s="40">
        <f>+J194/J$205</f>
        <v>9.433962264150943E-3</v>
      </c>
    </row>
    <row r="195" spans="1:11">
      <c r="A195" s="6" t="s">
        <v>128</v>
      </c>
      <c r="B195" s="13">
        <v>0</v>
      </c>
      <c r="C195" s="13">
        <v>23</v>
      </c>
      <c r="D195" s="13">
        <v>0</v>
      </c>
      <c r="E195" s="13">
        <v>15</v>
      </c>
      <c r="F195" s="13">
        <v>3</v>
      </c>
      <c r="G195" s="13">
        <v>0</v>
      </c>
      <c r="H195" s="13">
        <v>17</v>
      </c>
      <c r="I195" s="13">
        <v>9</v>
      </c>
      <c r="J195" s="3">
        <f t="shared" si="36"/>
        <v>67</v>
      </c>
      <c r="K195" s="40">
        <f t="shared" ref="K195:K204" si="37">+J195/J$205</f>
        <v>9.0296495956873321E-2</v>
      </c>
    </row>
    <row r="196" spans="1:11">
      <c r="A196" s="6" t="s">
        <v>129</v>
      </c>
      <c r="B196" s="13">
        <v>2</v>
      </c>
      <c r="C196" s="13">
        <v>41</v>
      </c>
      <c r="D196" s="13">
        <v>1</v>
      </c>
      <c r="E196" s="13">
        <v>23</v>
      </c>
      <c r="F196" s="13">
        <v>6</v>
      </c>
      <c r="G196" s="13">
        <v>0</v>
      </c>
      <c r="H196" s="13">
        <v>15</v>
      </c>
      <c r="I196" s="13">
        <v>4</v>
      </c>
      <c r="J196" s="3">
        <f t="shared" si="36"/>
        <v>92</v>
      </c>
      <c r="K196" s="40">
        <f t="shared" si="37"/>
        <v>0.12398921832884097</v>
      </c>
    </row>
    <row r="197" spans="1:11">
      <c r="A197" s="6" t="s">
        <v>130</v>
      </c>
      <c r="B197" s="13">
        <v>2</v>
      </c>
      <c r="C197" s="13">
        <v>28</v>
      </c>
      <c r="D197" s="13">
        <v>0</v>
      </c>
      <c r="E197" s="13">
        <v>15</v>
      </c>
      <c r="F197" s="13">
        <v>3</v>
      </c>
      <c r="G197" s="13">
        <v>1</v>
      </c>
      <c r="H197" s="13">
        <v>19</v>
      </c>
      <c r="I197" s="13">
        <v>7</v>
      </c>
      <c r="J197" s="3">
        <f t="shared" si="36"/>
        <v>75</v>
      </c>
      <c r="K197" s="40">
        <f t="shared" si="37"/>
        <v>0.10107816711590296</v>
      </c>
    </row>
    <row r="198" spans="1:11">
      <c r="A198" s="6" t="s">
        <v>131</v>
      </c>
      <c r="B198" s="13">
        <v>3</v>
      </c>
      <c r="C198" s="13">
        <v>7</v>
      </c>
      <c r="D198" s="13">
        <v>1</v>
      </c>
      <c r="E198" s="13">
        <v>3</v>
      </c>
      <c r="F198" s="13">
        <v>2</v>
      </c>
      <c r="G198" s="13">
        <v>0</v>
      </c>
      <c r="H198" s="13">
        <v>7</v>
      </c>
      <c r="I198" s="13">
        <v>2</v>
      </c>
      <c r="J198" s="3">
        <f>SUM(B198:I198)</f>
        <v>25</v>
      </c>
      <c r="K198" s="40">
        <f t="shared" si="37"/>
        <v>3.3692722371967652E-2</v>
      </c>
    </row>
    <row r="199" spans="1:11">
      <c r="A199" s="6" t="s">
        <v>132</v>
      </c>
      <c r="B199" s="13">
        <v>0</v>
      </c>
      <c r="C199" s="13">
        <v>7</v>
      </c>
      <c r="D199" s="13">
        <v>0</v>
      </c>
      <c r="E199" s="13">
        <v>1</v>
      </c>
      <c r="F199" s="13">
        <v>0</v>
      </c>
      <c r="G199" s="13">
        <v>1</v>
      </c>
      <c r="H199" s="13">
        <v>4</v>
      </c>
      <c r="I199" s="13">
        <v>6</v>
      </c>
      <c r="J199" s="3">
        <f t="shared" ref="J199:J204" si="38">SUM(B199:I199)</f>
        <v>19</v>
      </c>
      <c r="K199" s="40">
        <f t="shared" si="37"/>
        <v>2.5606469002695417E-2</v>
      </c>
    </row>
    <row r="200" spans="1:11">
      <c r="A200" s="6" t="s">
        <v>144</v>
      </c>
      <c r="B200" s="13">
        <v>0</v>
      </c>
      <c r="C200" s="13">
        <v>1</v>
      </c>
      <c r="D200" s="13">
        <v>0</v>
      </c>
      <c r="E200" s="13">
        <v>2</v>
      </c>
      <c r="F200" s="13">
        <v>2</v>
      </c>
      <c r="G200" s="13">
        <v>0</v>
      </c>
      <c r="H200" s="13">
        <v>3</v>
      </c>
      <c r="I200" s="13">
        <v>2</v>
      </c>
      <c r="J200" s="3">
        <f t="shared" si="38"/>
        <v>10</v>
      </c>
      <c r="K200" s="40">
        <f t="shared" si="37"/>
        <v>1.3477088948787063E-2</v>
      </c>
    </row>
    <row r="201" spans="1:11">
      <c r="A201" s="6" t="s">
        <v>145</v>
      </c>
      <c r="B201" s="13">
        <v>0</v>
      </c>
      <c r="C201" s="13">
        <v>3</v>
      </c>
      <c r="D201" s="13">
        <v>0</v>
      </c>
      <c r="E201" s="13">
        <v>1</v>
      </c>
      <c r="F201" s="13">
        <v>0</v>
      </c>
      <c r="G201" s="13">
        <v>0</v>
      </c>
      <c r="H201" s="13">
        <v>0</v>
      </c>
      <c r="I201" s="13">
        <v>0</v>
      </c>
      <c r="J201" s="3">
        <f t="shared" si="38"/>
        <v>4</v>
      </c>
      <c r="K201" s="40">
        <f t="shared" si="37"/>
        <v>5.3908355795148251E-3</v>
      </c>
    </row>
    <row r="202" spans="1:11">
      <c r="A202" s="6" t="s">
        <v>135</v>
      </c>
      <c r="B202" s="13">
        <v>0</v>
      </c>
      <c r="C202" s="13">
        <v>0</v>
      </c>
      <c r="D202" s="13">
        <v>0</v>
      </c>
      <c r="E202" s="13">
        <v>0</v>
      </c>
      <c r="F202" s="13">
        <v>0</v>
      </c>
      <c r="G202" s="13">
        <v>0</v>
      </c>
      <c r="H202" s="13">
        <v>0</v>
      </c>
      <c r="I202" s="13">
        <v>0</v>
      </c>
      <c r="J202" s="3">
        <f t="shared" si="38"/>
        <v>0</v>
      </c>
      <c r="K202" s="40">
        <f t="shared" si="37"/>
        <v>0</v>
      </c>
    </row>
    <row r="203" spans="1:11">
      <c r="A203" s="6" t="s">
        <v>136</v>
      </c>
      <c r="B203" s="13">
        <v>0</v>
      </c>
      <c r="C203" s="13">
        <v>7</v>
      </c>
      <c r="D203" s="13">
        <v>0</v>
      </c>
      <c r="E203" s="13">
        <v>2</v>
      </c>
      <c r="F203" s="13">
        <v>0</v>
      </c>
      <c r="G203" s="13">
        <v>0</v>
      </c>
      <c r="H203" s="13">
        <v>1</v>
      </c>
      <c r="I203" s="13">
        <v>0</v>
      </c>
      <c r="J203" s="3">
        <f t="shared" si="38"/>
        <v>10</v>
      </c>
      <c r="K203" s="40">
        <f t="shared" si="37"/>
        <v>1.3477088948787063E-2</v>
      </c>
    </row>
    <row r="204" spans="1:11">
      <c r="A204" s="7" t="s">
        <v>137</v>
      </c>
      <c r="B204" s="13">
        <v>4</v>
      </c>
      <c r="C204" s="13">
        <v>209</v>
      </c>
      <c r="D204" s="13">
        <v>0</v>
      </c>
      <c r="E204" s="13">
        <v>70</v>
      </c>
      <c r="F204" s="13">
        <v>12</v>
      </c>
      <c r="G204" s="13">
        <v>4</v>
      </c>
      <c r="H204" s="13">
        <v>99</v>
      </c>
      <c r="I204" s="13">
        <v>35</v>
      </c>
      <c r="J204" s="3">
        <f t="shared" si="38"/>
        <v>433</v>
      </c>
      <c r="K204" s="40">
        <f t="shared" si="37"/>
        <v>0.5835579514824798</v>
      </c>
    </row>
    <row r="205" spans="1:11">
      <c r="A205" s="10" t="s">
        <v>59</v>
      </c>
      <c r="B205" s="4">
        <f>SUM(B194:B204)</f>
        <v>11</v>
      </c>
      <c r="C205" s="4">
        <f t="shared" ref="C205:K205" si="39">SUM(C194:C204)</f>
        <v>329</v>
      </c>
      <c r="D205" s="4">
        <f t="shared" si="39"/>
        <v>2</v>
      </c>
      <c r="E205" s="4">
        <f t="shared" si="39"/>
        <v>133</v>
      </c>
      <c r="F205" s="4">
        <f t="shared" si="39"/>
        <v>28</v>
      </c>
      <c r="G205" s="4">
        <f t="shared" si="39"/>
        <v>6</v>
      </c>
      <c r="H205" s="4">
        <f t="shared" si="39"/>
        <v>168</v>
      </c>
      <c r="I205" s="4">
        <f t="shared" si="39"/>
        <v>65</v>
      </c>
      <c r="J205" s="4">
        <f t="shared" si="39"/>
        <v>742</v>
      </c>
      <c r="K205" s="27">
        <f t="shared" si="39"/>
        <v>1</v>
      </c>
    </row>
    <row r="206" spans="1:11">
      <c r="A206" s="6" t="str">
        <f>+A124</f>
        <v>Note 1: Statistics after 28 March 2020 by region are based upon 'principal place of business' and not 'registered office'.</v>
      </c>
      <c r="B206" s="6"/>
      <c r="C206" s="6"/>
      <c r="D206" s="6"/>
      <c r="E206" s="6"/>
      <c r="F206" s="6"/>
      <c r="G206" s="6"/>
      <c r="H206" s="6"/>
      <c r="I206" s="6"/>
      <c r="J206" s="6"/>
    </row>
    <row r="207" spans="1:11" ht="24" customHeight="1">
      <c r="A207" s="98" t="s">
        <v>146</v>
      </c>
      <c r="B207" s="98"/>
      <c r="C207" s="98"/>
      <c r="D207" s="98"/>
      <c r="E207" s="98"/>
      <c r="F207" s="98"/>
      <c r="G207" s="98"/>
      <c r="H207" s="98"/>
      <c r="I207" s="98"/>
      <c r="J207" s="98"/>
    </row>
    <row r="208" spans="1:11">
      <c r="A208" s="11"/>
      <c r="J208" s="11"/>
    </row>
    <row r="209" spans="1:11" ht="27.6" customHeight="1">
      <c r="A209" s="97" t="s">
        <v>147</v>
      </c>
      <c r="B209" s="97"/>
      <c r="C209" s="97"/>
      <c r="D209" s="97"/>
      <c r="E209" s="97"/>
      <c r="F209" s="97"/>
      <c r="G209" s="97"/>
      <c r="H209" s="97"/>
      <c r="I209" s="97"/>
      <c r="J209" s="97"/>
    </row>
    <row r="210" spans="1:11" ht="34.5">
      <c r="A210" s="81"/>
      <c r="B210" s="45" t="s">
        <v>44</v>
      </c>
      <c r="C210" s="45" t="s">
        <v>45</v>
      </c>
      <c r="D210" s="45" t="s">
        <v>46</v>
      </c>
      <c r="E210" s="45" t="s">
        <v>47</v>
      </c>
      <c r="F210" s="45" t="s">
        <v>62</v>
      </c>
      <c r="G210" s="45" t="s">
        <v>49</v>
      </c>
      <c r="H210" s="45" t="s">
        <v>50</v>
      </c>
      <c r="I210" s="45" t="s">
        <v>51</v>
      </c>
      <c r="J210" s="31" t="s">
        <v>52</v>
      </c>
      <c r="K210" s="57" t="s">
        <v>53</v>
      </c>
    </row>
    <row r="211" spans="1:11">
      <c r="A211" s="14">
        <v>0</v>
      </c>
      <c r="B211" s="13">
        <v>10</v>
      </c>
      <c r="C211" s="13">
        <v>262</v>
      </c>
      <c r="D211" s="13">
        <v>2</v>
      </c>
      <c r="E211" s="13">
        <v>95</v>
      </c>
      <c r="F211" s="13">
        <v>21</v>
      </c>
      <c r="G211" s="13">
        <v>4</v>
      </c>
      <c r="H211" s="13">
        <v>121</v>
      </c>
      <c r="I211" s="13">
        <v>46</v>
      </c>
      <c r="J211" s="3">
        <f t="shared" ref="J211:J218" si="40">SUM(B211:I211)</f>
        <v>561</v>
      </c>
      <c r="K211" s="40">
        <f>+J211/J$219</f>
        <v>0.7560646900269542</v>
      </c>
    </row>
    <row r="212" spans="1:11">
      <c r="A212" s="6" t="s">
        <v>148</v>
      </c>
      <c r="B212" s="13">
        <v>0</v>
      </c>
      <c r="C212" s="13">
        <v>32</v>
      </c>
      <c r="D212" s="13">
        <v>0</v>
      </c>
      <c r="E212" s="13">
        <v>17</v>
      </c>
      <c r="F212" s="13">
        <v>5</v>
      </c>
      <c r="G212" s="13">
        <v>1</v>
      </c>
      <c r="H212" s="13">
        <v>19</v>
      </c>
      <c r="I212" s="13">
        <v>5</v>
      </c>
      <c r="J212" s="3">
        <f t="shared" si="40"/>
        <v>79</v>
      </c>
      <c r="K212" s="40">
        <f t="shared" ref="K212:K218" si="41">+J212/J$219</f>
        <v>0.10646900269541779</v>
      </c>
    </row>
    <row r="213" spans="1:11">
      <c r="A213" s="6" t="s">
        <v>132</v>
      </c>
      <c r="B213" s="13">
        <v>0</v>
      </c>
      <c r="C213" s="13">
        <v>4</v>
      </c>
      <c r="D213" s="13">
        <v>0</v>
      </c>
      <c r="E213" s="13">
        <v>3</v>
      </c>
      <c r="F213" s="13">
        <v>0</v>
      </c>
      <c r="G213" s="13">
        <v>1</v>
      </c>
      <c r="H213" s="13">
        <v>6</v>
      </c>
      <c r="I213" s="13">
        <v>3</v>
      </c>
      <c r="J213" s="3">
        <f t="shared" si="40"/>
        <v>17</v>
      </c>
      <c r="K213" s="40">
        <f t="shared" si="41"/>
        <v>2.2911051212938006E-2</v>
      </c>
    </row>
    <row r="214" spans="1:11">
      <c r="A214" s="80" t="s">
        <v>149</v>
      </c>
      <c r="B214" s="13">
        <v>0</v>
      </c>
      <c r="C214" s="13">
        <v>6</v>
      </c>
      <c r="D214" s="13">
        <v>0</v>
      </c>
      <c r="E214" s="13">
        <v>2</v>
      </c>
      <c r="F214" s="13">
        <v>2</v>
      </c>
      <c r="G214" s="13">
        <v>0</v>
      </c>
      <c r="H214" s="13">
        <v>2</v>
      </c>
      <c r="I214" s="13">
        <v>1</v>
      </c>
      <c r="J214" s="3">
        <f t="shared" si="40"/>
        <v>13</v>
      </c>
      <c r="K214" s="40">
        <f>+J214/J$219</f>
        <v>1.7520215633423181E-2</v>
      </c>
    </row>
    <row r="215" spans="1:11">
      <c r="A215" s="6" t="s">
        <v>114</v>
      </c>
      <c r="B215" s="13">
        <v>1</v>
      </c>
      <c r="C215" s="13">
        <v>12</v>
      </c>
      <c r="D215" s="13">
        <v>0</v>
      </c>
      <c r="E215" s="13">
        <v>5</v>
      </c>
      <c r="F215" s="13">
        <v>0</v>
      </c>
      <c r="G215" s="13">
        <v>0</v>
      </c>
      <c r="H215" s="13">
        <v>13</v>
      </c>
      <c r="I215" s="13">
        <v>5</v>
      </c>
      <c r="J215" s="3">
        <f t="shared" si="40"/>
        <v>36</v>
      </c>
      <c r="K215" s="40">
        <f t="shared" si="41"/>
        <v>4.8517520215633422E-2</v>
      </c>
    </row>
    <row r="216" spans="1:11">
      <c r="A216" s="6" t="s">
        <v>115</v>
      </c>
      <c r="B216" s="13">
        <v>0</v>
      </c>
      <c r="C216" s="13">
        <v>4</v>
      </c>
      <c r="D216" s="13">
        <v>0</v>
      </c>
      <c r="E216" s="13">
        <v>1</v>
      </c>
      <c r="F216" s="13">
        <v>0</v>
      </c>
      <c r="G216" s="13">
        <v>0</v>
      </c>
      <c r="H216" s="13">
        <v>3</v>
      </c>
      <c r="I216" s="13">
        <v>3</v>
      </c>
      <c r="J216" s="3">
        <f t="shared" si="40"/>
        <v>11</v>
      </c>
      <c r="K216" s="40">
        <f t="shared" si="41"/>
        <v>1.4824797843665768E-2</v>
      </c>
    </row>
    <row r="217" spans="1:11">
      <c r="A217" s="6" t="s">
        <v>116</v>
      </c>
      <c r="B217" s="13">
        <v>0</v>
      </c>
      <c r="C217" s="13">
        <v>3</v>
      </c>
      <c r="D217" s="13">
        <v>0</v>
      </c>
      <c r="E217" s="13">
        <v>4</v>
      </c>
      <c r="F217" s="13">
        <v>0</v>
      </c>
      <c r="G217" s="13">
        <v>0</v>
      </c>
      <c r="H217" s="13">
        <v>0</v>
      </c>
      <c r="I217" s="13">
        <v>1</v>
      </c>
      <c r="J217" s="3">
        <f t="shared" si="40"/>
        <v>8</v>
      </c>
      <c r="K217" s="40">
        <f t="shared" si="41"/>
        <v>1.078167115902965E-2</v>
      </c>
    </row>
    <row r="218" spans="1:11">
      <c r="A218" s="6" t="s">
        <v>136</v>
      </c>
      <c r="B218" s="13">
        <v>0</v>
      </c>
      <c r="C218" s="13">
        <v>6</v>
      </c>
      <c r="D218" s="13">
        <v>0</v>
      </c>
      <c r="E218" s="13">
        <v>6</v>
      </c>
      <c r="F218" s="13">
        <v>0</v>
      </c>
      <c r="G218" s="13">
        <v>0</v>
      </c>
      <c r="H218" s="13">
        <v>4</v>
      </c>
      <c r="I218" s="13">
        <v>1</v>
      </c>
      <c r="J218" s="3">
        <f t="shared" si="40"/>
        <v>17</v>
      </c>
      <c r="K218" s="40">
        <f t="shared" si="41"/>
        <v>2.2911051212938006E-2</v>
      </c>
    </row>
    <row r="219" spans="1:11">
      <c r="A219" s="9" t="s">
        <v>59</v>
      </c>
      <c r="B219" s="4">
        <f t="shared" ref="B219:J219" si="42">SUM(B211:B218)</f>
        <v>11</v>
      </c>
      <c r="C219" s="4">
        <f t="shared" si="42"/>
        <v>329</v>
      </c>
      <c r="D219" s="4">
        <f t="shared" si="42"/>
        <v>2</v>
      </c>
      <c r="E219" s="4">
        <f t="shared" si="42"/>
        <v>133</v>
      </c>
      <c r="F219" s="4">
        <f t="shared" si="42"/>
        <v>28</v>
      </c>
      <c r="G219" s="4">
        <f t="shared" si="42"/>
        <v>6</v>
      </c>
      <c r="H219" s="4">
        <f t="shared" si="42"/>
        <v>168</v>
      </c>
      <c r="I219" s="4">
        <f t="shared" si="42"/>
        <v>65</v>
      </c>
      <c r="J219" s="4">
        <f t="shared" si="42"/>
        <v>742</v>
      </c>
      <c r="K219" s="27">
        <f>SUM(K211:K218)</f>
        <v>1</v>
      </c>
    </row>
    <row r="220" spans="1:11" ht="15" customHeight="1">
      <c r="A220" s="6" t="str">
        <f>+A206</f>
        <v>Note 1: Statistics after 28 March 2020 by region are based upon 'principal place of business' and not 'registered office'.</v>
      </c>
      <c r="B220" s="6"/>
      <c r="C220" s="6"/>
      <c r="D220" s="6"/>
      <c r="E220" s="6"/>
      <c r="F220" s="6"/>
      <c r="G220" s="6"/>
      <c r="H220" s="6"/>
      <c r="I220" s="6"/>
      <c r="J220" s="6"/>
    </row>
    <row r="221" spans="1:11">
      <c r="A221" s="59"/>
      <c r="B221" s="59"/>
      <c r="C221" s="59"/>
      <c r="D221" s="59"/>
      <c r="E221" s="59"/>
      <c r="F221" s="59"/>
      <c r="G221" s="59"/>
      <c r="H221" s="59"/>
      <c r="I221" s="59"/>
      <c r="J221" s="59"/>
    </row>
    <row r="222" spans="1:11" ht="26.45" customHeight="1">
      <c r="A222" s="97" t="s">
        <v>150</v>
      </c>
      <c r="B222" s="97"/>
      <c r="C222" s="97"/>
      <c r="D222" s="97"/>
      <c r="E222" s="97"/>
      <c r="F222" s="97"/>
      <c r="G222" s="97"/>
      <c r="H222" s="97"/>
      <c r="I222" s="97"/>
      <c r="J222" s="97"/>
    </row>
    <row r="223" spans="1:11" ht="34.5">
      <c r="A223" s="81"/>
      <c r="B223" s="45" t="s">
        <v>44</v>
      </c>
      <c r="C223" s="45" t="s">
        <v>45</v>
      </c>
      <c r="D223" s="45" t="s">
        <v>46</v>
      </c>
      <c r="E223" s="45" t="s">
        <v>47</v>
      </c>
      <c r="F223" s="45" t="s">
        <v>62</v>
      </c>
      <c r="G223" s="45" t="s">
        <v>49</v>
      </c>
      <c r="H223" s="45" t="s">
        <v>50</v>
      </c>
      <c r="I223" s="45" t="s">
        <v>51</v>
      </c>
      <c r="J223" s="31" t="s">
        <v>52</v>
      </c>
      <c r="K223" s="57" t="s">
        <v>53</v>
      </c>
    </row>
    <row r="224" spans="1:11">
      <c r="A224" s="14" t="s">
        <v>151</v>
      </c>
      <c r="B224" s="13">
        <v>1</v>
      </c>
      <c r="C224" s="13">
        <v>83</v>
      </c>
      <c r="D224" s="13">
        <v>0</v>
      </c>
      <c r="E224" s="13">
        <v>20</v>
      </c>
      <c r="F224" s="13">
        <v>3</v>
      </c>
      <c r="G224" s="13">
        <v>0</v>
      </c>
      <c r="H224" s="13">
        <v>24</v>
      </c>
      <c r="I224" s="13">
        <v>8</v>
      </c>
      <c r="J224" s="3">
        <f>SUM(B224:I224)</f>
        <v>139</v>
      </c>
      <c r="K224" s="40">
        <f>+J224/J$231</f>
        <v>0.18733153638814015</v>
      </c>
    </row>
    <row r="225" spans="1:11">
      <c r="A225" s="14" t="s">
        <v>152</v>
      </c>
      <c r="B225" s="13">
        <v>2</v>
      </c>
      <c r="C225" s="13">
        <v>82</v>
      </c>
      <c r="D225" s="13">
        <v>1</v>
      </c>
      <c r="E225" s="13">
        <v>45</v>
      </c>
      <c r="F225" s="13">
        <v>10</v>
      </c>
      <c r="G225" s="13">
        <v>1</v>
      </c>
      <c r="H225" s="13">
        <v>45</v>
      </c>
      <c r="I225" s="13">
        <v>21</v>
      </c>
      <c r="J225" s="3">
        <f t="shared" ref="J225:J230" si="43">SUM(B225:I225)</f>
        <v>207</v>
      </c>
      <c r="K225" s="40">
        <f t="shared" ref="K225:K230" si="44">+J225/J$231</f>
        <v>0.27897574123989216</v>
      </c>
    </row>
    <row r="226" spans="1:11">
      <c r="A226" s="14" t="s">
        <v>112</v>
      </c>
      <c r="B226" s="13">
        <v>1</v>
      </c>
      <c r="C226" s="13">
        <v>58</v>
      </c>
      <c r="D226" s="13">
        <v>0</v>
      </c>
      <c r="E226" s="13">
        <v>22</v>
      </c>
      <c r="F226" s="13">
        <v>6</v>
      </c>
      <c r="G226" s="13">
        <v>0</v>
      </c>
      <c r="H226" s="13">
        <v>22</v>
      </c>
      <c r="I226" s="13">
        <v>10</v>
      </c>
      <c r="J226" s="3">
        <f t="shared" si="43"/>
        <v>119</v>
      </c>
      <c r="K226" s="40">
        <f t="shared" si="44"/>
        <v>0.16037735849056603</v>
      </c>
    </row>
    <row r="227" spans="1:11">
      <c r="A227" s="14" t="s">
        <v>132</v>
      </c>
      <c r="B227" s="13">
        <v>4</v>
      </c>
      <c r="C227" s="13">
        <v>45</v>
      </c>
      <c r="D227" s="13">
        <v>1</v>
      </c>
      <c r="E227" s="13">
        <v>22</v>
      </c>
      <c r="F227" s="13">
        <v>4</v>
      </c>
      <c r="G227" s="13">
        <v>2</v>
      </c>
      <c r="H227" s="13">
        <v>23</v>
      </c>
      <c r="I227" s="13">
        <v>12</v>
      </c>
      <c r="J227" s="3">
        <f t="shared" si="43"/>
        <v>113</v>
      </c>
      <c r="K227" s="40">
        <f t="shared" si="44"/>
        <v>0.15229110512129379</v>
      </c>
    </row>
    <row r="228" spans="1:11">
      <c r="A228" s="6" t="s">
        <v>153</v>
      </c>
      <c r="B228" s="13">
        <v>2</v>
      </c>
      <c r="C228" s="13">
        <v>22</v>
      </c>
      <c r="D228" s="13">
        <v>0</v>
      </c>
      <c r="E228" s="13">
        <v>8</v>
      </c>
      <c r="F228" s="13">
        <v>4</v>
      </c>
      <c r="G228" s="13">
        <v>2</v>
      </c>
      <c r="H228" s="13">
        <v>29</v>
      </c>
      <c r="I228" s="13">
        <v>7</v>
      </c>
      <c r="J228" s="3">
        <f t="shared" si="43"/>
        <v>74</v>
      </c>
      <c r="K228" s="40">
        <f>+J228/J$231</f>
        <v>9.9730458221024262E-2</v>
      </c>
    </row>
    <row r="229" spans="1:11">
      <c r="A229" s="6" t="s">
        <v>154</v>
      </c>
      <c r="B229" s="13">
        <v>0</v>
      </c>
      <c r="C229" s="13">
        <v>20</v>
      </c>
      <c r="D229" s="13">
        <v>0</v>
      </c>
      <c r="E229" s="13">
        <v>10</v>
      </c>
      <c r="F229" s="13">
        <v>1</v>
      </c>
      <c r="G229" s="13">
        <v>0</v>
      </c>
      <c r="H229" s="13">
        <v>10</v>
      </c>
      <c r="I229" s="13">
        <v>5</v>
      </c>
      <c r="J229" s="3">
        <f t="shared" si="43"/>
        <v>46</v>
      </c>
      <c r="K229" s="40">
        <f t="shared" si="44"/>
        <v>6.1994609164420483E-2</v>
      </c>
    </row>
    <row r="230" spans="1:11">
      <c r="A230" s="6" t="s">
        <v>136</v>
      </c>
      <c r="B230" s="13">
        <v>1</v>
      </c>
      <c r="C230" s="13">
        <v>19</v>
      </c>
      <c r="D230" s="13">
        <v>0</v>
      </c>
      <c r="E230" s="13">
        <v>6</v>
      </c>
      <c r="F230" s="13">
        <v>0</v>
      </c>
      <c r="G230" s="13">
        <v>1</v>
      </c>
      <c r="H230" s="13">
        <v>15</v>
      </c>
      <c r="I230" s="13">
        <v>2</v>
      </c>
      <c r="J230" s="3">
        <f t="shared" si="43"/>
        <v>44</v>
      </c>
      <c r="K230" s="40">
        <f t="shared" si="44"/>
        <v>5.9299191374663072E-2</v>
      </c>
    </row>
    <row r="231" spans="1:11">
      <c r="A231" s="9" t="s">
        <v>59</v>
      </c>
      <c r="B231" s="4">
        <f>SUM(B224:B230)</f>
        <v>11</v>
      </c>
      <c r="C231" s="4">
        <f t="shared" ref="C231:J231" si="45">SUM(C224:C230)</f>
        <v>329</v>
      </c>
      <c r="D231" s="4">
        <f t="shared" si="45"/>
        <v>2</v>
      </c>
      <c r="E231" s="4">
        <f t="shared" si="45"/>
        <v>133</v>
      </c>
      <c r="F231" s="4">
        <f t="shared" si="45"/>
        <v>28</v>
      </c>
      <c r="G231" s="4">
        <f t="shared" si="45"/>
        <v>6</v>
      </c>
      <c r="H231" s="4">
        <f t="shared" si="45"/>
        <v>168</v>
      </c>
      <c r="I231" s="4">
        <f t="shared" si="45"/>
        <v>65</v>
      </c>
      <c r="J231" s="4">
        <f t="shared" si="45"/>
        <v>742</v>
      </c>
      <c r="K231" s="27">
        <f>SUM(K224:K230)</f>
        <v>0.99999999999999989</v>
      </c>
    </row>
    <row r="232" spans="1:11">
      <c r="A232" s="6" t="str">
        <f>+A220</f>
        <v>Note 1: Statistics after 28 March 2020 by region are based upon 'principal place of business' and not 'registered office'.</v>
      </c>
      <c r="B232" s="6"/>
      <c r="C232" s="6"/>
      <c r="D232" s="6"/>
      <c r="E232" s="6"/>
      <c r="F232" s="6"/>
      <c r="G232" s="6"/>
      <c r="H232" s="6"/>
      <c r="I232" s="6"/>
      <c r="J232" s="6"/>
    </row>
    <row r="233" spans="1:11">
      <c r="A233" s="90"/>
      <c r="B233" s="90"/>
      <c r="C233" s="90"/>
      <c r="D233" s="90"/>
      <c r="E233" s="90"/>
      <c r="F233" s="90"/>
      <c r="G233" s="90"/>
      <c r="H233" s="90"/>
      <c r="I233" s="90"/>
      <c r="J233" s="90"/>
    </row>
    <row r="234" spans="1:11" s="38" customFormat="1" ht="26.45" customHeight="1">
      <c r="A234" s="97" t="s">
        <v>155</v>
      </c>
      <c r="B234" s="97"/>
      <c r="C234" s="97"/>
      <c r="D234" s="97"/>
      <c r="E234" s="97"/>
      <c r="F234" s="97"/>
      <c r="G234" s="97"/>
      <c r="H234" s="97"/>
      <c r="I234" s="97"/>
      <c r="J234" s="97"/>
    </row>
    <row r="235" spans="1:11" ht="34.5">
      <c r="A235" s="81"/>
      <c r="B235" s="1" t="s">
        <v>44</v>
      </c>
      <c r="C235" s="1" t="s">
        <v>45</v>
      </c>
      <c r="D235" s="1" t="s">
        <v>46</v>
      </c>
      <c r="E235" s="1" t="s">
        <v>47</v>
      </c>
      <c r="F235" s="1" t="s">
        <v>62</v>
      </c>
      <c r="G235" s="1" t="s">
        <v>49</v>
      </c>
      <c r="H235" s="1" t="s">
        <v>50</v>
      </c>
      <c r="I235" s="1" t="s">
        <v>51</v>
      </c>
      <c r="J235" s="2" t="s">
        <v>52</v>
      </c>
      <c r="K235" s="57" t="s">
        <v>53</v>
      </c>
    </row>
    <row r="236" spans="1:11">
      <c r="A236" s="96" t="s">
        <v>156</v>
      </c>
      <c r="B236" s="96"/>
      <c r="C236" s="96"/>
      <c r="D236" s="96"/>
      <c r="E236" s="96"/>
      <c r="F236" s="96"/>
      <c r="G236" s="96"/>
      <c r="H236" s="96"/>
      <c r="I236" s="96"/>
      <c r="J236" s="96"/>
      <c r="K236" s="61"/>
    </row>
    <row r="237" spans="1:11">
      <c r="A237" s="15" t="s">
        <v>157</v>
      </c>
      <c r="B237" s="13">
        <v>9</v>
      </c>
      <c r="C237" s="13">
        <v>253</v>
      </c>
      <c r="D237" s="13">
        <v>2</v>
      </c>
      <c r="E237" s="13">
        <v>111</v>
      </c>
      <c r="F237" s="13">
        <v>24</v>
      </c>
      <c r="G237" s="13">
        <v>5</v>
      </c>
      <c r="H237" s="13">
        <v>134</v>
      </c>
      <c r="I237" s="13">
        <v>49</v>
      </c>
      <c r="J237" s="3">
        <f t="shared" ref="J237:J242" si="46">SUM(B237:I237)</f>
        <v>587</v>
      </c>
      <c r="K237" s="40">
        <f>+J237/J$243</f>
        <v>0.79110512129380051</v>
      </c>
    </row>
    <row r="238" spans="1:11">
      <c r="A238" s="14" t="s">
        <v>158</v>
      </c>
      <c r="B238" s="13">
        <v>1</v>
      </c>
      <c r="C238" s="13">
        <v>14</v>
      </c>
      <c r="D238" s="13">
        <v>0</v>
      </c>
      <c r="E238" s="13">
        <v>6</v>
      </c>
      <c r="F238" s="13">
        <v>3</v>
      </c>
      <c r="G238" s="13">
        <v>0</v>
      </c>
      <c r="H238" s="13">
        <v>10</v>
      </c>
      <c r="I238" s="13">
        <v>5</v>
      </c>
      <c r="J238" s="3">
        <f t="shared" si="46"/>
        <v>39</v>
      </c>
      <c r="K238" s="40">
        <f t="shared" ref="K238:K242" si="47">+J238/J$243</f>
        <v>5.2560646900269542E-2</v>
      </c>
    </row>
    <row r="239" spans="1:11">
      <c r="A239" s="14" t="s">
        <v>159</v>
      </c>
      <c r="B239" s="13">
        <v>0</v>
      </c>
      <c r="C239" s="13">
        <v>6</v>
      </c>
      <c r="D239" s="13">
        <v>0</v>
      </c>
      <c r="E239" s="13">
        <v>5</v>
      </c>
      <c r="F239" s="13">
        <v>0</v>
      </c>
      <c r="G239" s="13">
        <v>1</v>
      </c>
      <c r="H239" s="13">
        <v>6</v>
      </c>
      <c r="I239" s="13">
        <v>2</v>
      </c>
      <c r="J239" s="3">
        <f t="shared" si="46"/>
        <v>20</v>
      </c>
      <c r="K239" s="40">
        <f t="shared" si="47"/>
        <v>2.6954177897574125E-2</v>
      </c>
    </row>
    <row r="240" spans="1:11">
      <c r="A240" s="14" t="s">
        <v>160</v>
      </c>
      <c r="B240" s="13">
        <v>0</v>
      </c>
      <c r="C240" s="13">
        <v>4</v>
      </c>
      <c r="D240" s="13">
        <v>0</v>
      </c>
      <c r="E240" s="13">
        <v>2</v>
      </c>
      <c r="F240" s="13">
        <v>0</v>
      </c>
      <c r="G240" s="13">
        <v>0</v>
      </c>
      <c r="H240" s="13">
        <v>2</v>
      </c>
      <c r="I240" s="13">
        <v>1</v>
      </c>
      <c r="J240" s="3">
        <f t="shared" si="46"/>
        <v>9</v>
      </c>
      <c r="K240" s="40">
        <f t="shared" si="47"/>
        <v>1.2129380053908356E-2</v>
      </c>
    </row>
    <row r="241" spans="1:11">
      <c r="A241" s="14" t="s">
        <v>136</v>
      </c>
      <c r="B241" s="13">
        <v>0</v>
      </c>
      <c r="C241" s="13">
        <v>1</v>
      </c>
      <c r="D241" s="13">
        <v>0</v>
      </c>
      <c r="E241" s="13">
        <v>0</v>
      </c>
      <c r="F241" s="13">
        <v>0</v>
      </c>
      <c r="G241" s="13">
        <v>0</v>
      </c>
      <c r="H241" s="13">
        <v>1</v>
      </c>
      <c r="I241" s="13">
        <v>0</v>
      </c>
      <c r="J241" s="3">
        <f t="shared" si="46"/>
        <v>2</v>
      </c>
      <c r="K241" s="40">
        <f t="shared" si="47"/>
        <v>2.6954177897574125E-3</v>
      </c>
    </row>
    <row r="242" spans="1:11">
      <c r="A242" s="14" t="s">
        <v>161</v>
      </c>
      <c r="B242" s="13">
        <v>1</v>
      </c>
      <c r="C242" s="13">
        <v>51</v>
      </c>
      <c r="D242" s="13">
        <v>0</v>
      </c>
      <c r="E242" s="13">
        <v>9</v>
      </c>
      <c r="F242" s="13">
        <v>1</v>
      </c>
      <c r="G242" s="13">
        <v>0</v>
      </c>
      <c r="H242" s="13">
        <v>15</v>
      </c>
      <c r="I242" s="13">
        <v>8</v>
      </c>
      <c r="J242" s="3">
        <f t="shared" si="46"/>
        <v>85</v>
      </c>
      <c r="K242" s="40">
        <f t="shared" si="47"/>
        <v>0.11455525606469003</v>
      </c>
    </row>
    <row r="243" spans="1:11">
      <c r="A243" s="9" t="s">
        <v>59</v>
      </c>
      <c r="B243" s="4">
        <f>SUM(B237:B242)</f>
        <v>11</v>
      </c>
      <c r="C243" s="4">
        <f t="shared" ref="C243:J243" si="48">SUM(C237:C242)</f>
        <v>329</v>
      </c>
      <c r="D243" s="4">
        <f t="shared" si="48"/>
        <v>2</v>
      </c>
      <c r="E243" s="4">
        <f t="shared" si="48"/>
        <v>133</v>
      </c>
      <c r="F243" s="4">
        <f t="shared" si="48"/>
        <v>28</v>
      </c>
      <c r="G243" s="4">
        <f t="shared" si="48"/>
        <v>6</v>
      </c>
      <c r="H243" s="4">
        <f t="shared" si="48"/>
        <v>168</v>
      </c>
      <c r="I243" s="4">
        <f t="shared" si="48"/>
        <v>65</v>
      </c>
      <c r="J243" s="4">
        <f t="shared" si="48"/>
        <v>742</v>
      </c>
      <c r="K243" s="27">
        <f>SUM(K237:K242)</f>
        <v>1</v>
      </c>
    </row>
    <row r="244" spans="1:11">
      <c r="A244" s="96" t="s">
        <v>162</v>
      </c>
      <c r="B244" s="96"/>
      <c r="C244" s="96"/>
      <c r="D244" s="96"/>
      <c r="E244" s="96"/>
      <c r="F244" s="96"/>
      <c r="G244" s="96"/>
      <c r="H244" s="96"/>
      <c r="I244" s="96"/>
      <c r="J244" s="96"/>
      <c r="K244" s="74"/>
    </row>
    <row r="245" spans="1:11">
      <c r="A245" s="14" t="s">
        <v>163</v>
      </c>
      <c r="B245" s="13">
        <v>4</v>
      </c>
      <c r="C245" s="13">
        <v>121</v>
      </c>
      <c r="D245" s="13">
        <v>2</v>
      </c>
      <c r="E245" s="13">
        <v>55</v>
      </c>
      <c r="F245" s="13">
        <v>14</v>
      </c>
      <c r="G245" s="13">
        <v>1</v>
      </c>
      <c r="H245" s="13">
        <v>62</v>
      </c>
      <c r="I245" s="13">
        <v>18</v>
      </c>
      <c r="J245" s="3">
        <f t="shared" ref="J245:J252" si="49">SUM(B245:I245)</f>
        <v>277</v>
      </c>
      <c r="K245" s="40">
        <f>+J245/J$253</f>
        <v>0.37331536388140163</v>
      </c>
    </row>
    <row r="246" spans="1:11">
      <c r="A246" s="14" t="s">
        <v>112</v>
      </c>
      <c r="B246" s="13">
        <v>5</v>
      </c>
      <c r="C246" s="13">
        <v>35</v>
      </c>
      <c r="D246" s="13">
        <v>0</v>
      </c>
      <c r="E246" s="13">
        <v>18</v>
      </c>
      <c r="F246" s="13">
        <v>5</v>
      </c>
      <c r="G246" s="13">
        <v>2</v>
      </c>
      <c r="H246" s="13">
        <v>18</v>
      </c>
      <c r="I246" s="13">
        <v>12</v>
      </c>
      <c r="J246" s="3">
        <f t="shared" si="49"/>
        <v>95</v>
      </c>
      <c r="K246" s="40">
        <f t="shared" ref="K246:K252" si="50">+J246/J$253</f>
        <v>0.1280323450134771</v>
      </c>
    </row>
    <row r="247" spans="1:11">
      <c r="A247" s="14" t="s">
        <v>132</v>
      </c>
      <c r="B247" s="13">
        <v>0</v>
      </c>
      <c r="C247" s="13">
        <v>39</v>
      </c>
      <c r="D247" s="13">
        <v>0</v>
      </c>
      <c r="E247" s="13">
        <v>16</v>
      </c>
      <c r="F247" s="13">
        <v>4</v>
      </c>
      <c r="G247" s="13">
        <v>1</v>
      </c>
      <c r="H247" s="13">
        <v>28</v>
      </c>
      <c r="I247" s="13">
        <v>13</v>
      </c>
      <c r="J247" s="3">
        <f t="shared" si="49"/>
        <v>101</v>
      </c>
      <c r="K247" s="40">
        <f t="shared" si="50"/>
        <v>0.13611859838274934</v>
      </c>
    </row>
    <row r="248" spans="1:11">
      <c r="A248" s="14" t="s">
        <v>153</v>
      </c>
      <c r="B248" s="13">
        <v>1</v>
      </c>
      <c r="C248" s="13">
        <v>21</v>
      </c>
      <c r="D248" s="13">
        <v>0</v>
      </c>
      <c r="E248" s="13">
        <v>18</v>
      </c>
      <c r="F248" s="13">
        <v>2</v>
      </c>
      <c r="G248" s="13">
        <v>2</v>
      </c>
      <c r="H248" s="13">
        <v>16</v>
      </c>
      <c r="I248" s="13">
        <v>4</v>
      </c>
      <c r="J248" s="3">
        <f t="shared" si="49"/>
        <v>64</v>
      </c>
      <c r="K248" s="40">
        <f t="shared" si="50"/>
        <v>8.6253369272237201E-2</v>
      </c>
    </row>
    <row r="249" spans="1:11">
      <c r="A249" s="14" t="s">
        <v>123</v>
      </c>
      <c r="B249" s="13">
        <v>0</v>
      </c>
      <c r="C249" s="13">
        <v>31</v>
      </c>
      <c r="D249" s="13">
        <v>0</v>
      </c>
      <c r="E249" s="13">
        <v>12</v>
      </c>
      <c r="F249" s="13">
        <v>2</v>
      </c>
      <c r="G249" s="13">
        <v>0</v>
      </c>
      <c r="H249" s="13">
        <v>22</v>
      </c>
      <c r="I249" s="13">
        <v>7</v>
      </c>
      <c r="J249" s="3">
        <f t="shared" si="49"/>
        <v>74</v>
      </c>
      <c r="K249" s="40">
        <f t="shared" si="50"/>
        <v>9.9730458221024262E-2</v>
      </c>
    </row>
    <row r="250" spans="1:11">
      <c r="A250" s="14" t="s">
        <v>124</v>
      </c>
      <c r="B250" s="13">
        <v>0</v>
      </c>
      <c r="C250" s="13">
        <v>6</v>
      </c>
      <c r="D250" s="13">
        <v>0</v>
      </c>
      <c r="E250" s="13">
        <v>3</v>
      </c>
      <c r="F250" s="13">
        <v>0</v>
      </c>
      <c r="G250" s="13">
        <v>0</v>
      </c>
      <c r="H250" s="13">
        <v>5</v>
      </c>
      <c r="I250" s="13">
        <v>2</v>
      </c>
      <c r="J250" s="3">
        <f t="shared" si="49"/>
        <v>16</v>
      </c>
      <c r="K250" s="40">
        <f t="shared" si="50"/>
        <v>2.15633423180593E-2</v>
      </c>
    </row>
    <row r="251" spans="1:11">
      <c r="A251" s="14" t="s">
        <v>116</v>
      </c>
      <c r="B251" s="13">
        <v>0</v>
      </c>
      <c r="C251" s="13">
        <v>25</v>
      </c>
      <c r="D251" s="13">
        <v>0</v>
      </c>
      <c r="E251" s="13">
        <v>2</v>
      </c>
      <c r="F251" s="13">
        <v>0</v>
      </c>
      <c r="G251" s="13">
        <v>0</v>
      </c>
      <c r="H251" s="13">
        <v>2</v>
      </c>
      <c r="I251" s="13">
        <v>1</v>
      </c>
      <c r="J251" s="3">
        <f t="shared" si="49"/>
        <v>30</v>
      </c>
      <c r="K251" s="40">
        <f>+J251/J$253</f>
        <v>4.0431266846361183E-2</v>
      </c>
    </row>
    <row r="252" spans="1:11">
      <c r="A252" s="14" t="s">
        <v>161</v>
      </c>
      <c r="B252" s="13">
        <v>1</v>
      </c>
      <c r="C252" s="13">
        <v>51</v>
      </c>
      <c r="D252" s="13">
        <v>0</v>
      </c>
      <c r="E252" s="13">
        <v>9</v>
      </c>
      <c r="F252" s="13">
        <v>1</v>
      </c>
      <c r="G252" s="13">
        <v>0</v>
      </c>
      <c r="H252" s="13">
        <v>15</v>
      </c>
      <c r="I252" s="13">
        <v>8</v>
      </c>
      <c r="J252" s="3">
        <f t="shared" si="49"/>
        <v>85</v>
      </c>
      <c r="K252" s="40">
        <f t="shared" si="50"/>
        <v>0.11455525606469003</v>
      </c>
    </row>
    <row r="253" spans="1:11">
      <c r="A253" s="9" t="s">
        <v>59</v>
      </c>
      <c r="B253" s="4">
        <f t="shared" ref="B253:J253" si="51">SUM(B245:B252)</f>
        <v>11</v>
      </c>
      <c r="C253" s="4">
        <f t="shared" si="51"/>
        <v>329</v>
      </c>
      <c r="D253" s="4">
        <f t="shared" si="51"/>
        <v>2</v>
      </c>
      <c r="E253" s="4">
        <f t="shared" si="51"/>
        <v>133</v>
      </c>
      <c r="F253" s="4">
        <f t="shared" si="51"/>
        <v>28</v>
      </c>
      <c r="G253" s="4">
        <f t="shared" si="51"/>
        <v>6</v>
      </c>
      <c r="H253" s="4">
        <f t="shared" si="51"/>
        <v>168</v>
      </c>
      <c r="I253" s="4">
        <f t="shared" si="51"/>
        <v>65</v>
      </c>
      <c r="J253" s="4">
        <f t="shared" si="51"/>
        <v>742</v>
      </c>
      <c r="K253" s="27">
        <f>SUM(K245:K252)</f>
        <v>1</v>
      </c>
    </row>
    <row r="254" spans="1:11">
      <c r="A254" s="96" t="s">
        <v>164</v>
      </c>
      <c r="B254" s="96"/>
      <c r="C254" s="96"/>
      <c r="D254" s="96"/>
      <c r="E254" s="96"/>
      <c r="F254" s="96"/>
      <c r="G254" s="96"/>
      <c r="H254" s="96"/>
      <c r="I254" s="96"/>
      <c r="J254" s="96"/>
    </row>
    <row r="255" spans="1:11">
      <c r="A255" s="43" t="s">
        <v>165</v>
      </c>
      <c r="B255" s="4">
        <v>3</v>
      </c>
      <c r="C255" s="4">
        <v>87</v>
      </c>
      <c r="D255" s="4">
        <v>0</v>
      </c>
      <c r="E255" s="4">
        <v>31</v>
      </c>
      <c r="F255" s="4">
        <v>5</v>
      </c>
      <c r="G255" s="4">
        <v>0</v>
      </c>
      <c r="H255" s="4">
        <v>37</v>
      </c>
      <c r="I255" s="4">
        <v>14</v>
      </c>
      <c r="J255" s="4">
        <f>SUM(B255:I255)</f>
        <v>177</v>
      </c>
      <c r="K255" s="27">
        <f>+J255/591</f>
        <v>0.29949238578680204</v>
      </c>
    </row>
    <row r="256" spans="1:11">
      <c r="A256" s="96" t="s">
        <v>166</v>
      </c>
      <c r="B256" s="96"/>
      <c r="C256" s="96"/>
      <c r="D256" s="96"/>
      <c r="E256" s="96"/>
      <c r="F256" s="96"/>
      <c r="G256" s="96"/>
      <c r="H256" s="96"/>
      <c r="I256" s="96"/>
      <c r="J256" s="96"/>
      <c r="K256" s="61"/>
    </row>
    <row r="257" spans="1:11">
      <c r="A257" s="15">
        <v>0</v>
      </c>
      <c r="B257" s="13">
        <v>1</v>
      </c>
      <c r="C257" s="13">
        <v>51</v>
      </c>
      <c r="D257" s="13">
        <v>0</v>
      </c>
      <c r="E257" s="13">
        <v>9</v>
      </c>
      <c r="F257" s="13">
        <v>1</v>
      </c>
      <c r="G257" s="13">
        <v>0</v>
      </c>
      <c r="H257" s="13">
        <v>15</v>
      </c>
      <c r="I257" s="13">
        <v>8</v>
      </c>
      <c r="J257" s="3">
        <f t="shared" ref="J257:J262" si="52">SUM(B257:I257)</f>
        <v>85</v>
      </c>
      <c r="K257" s="40">
        <f>+J257/J$263</f>
        <v>0.11455525606469003</v>
      </c>
    </row>
    <row r="258" spans="1:11">
      <c r="A258" s="14" t="s">
        <v>167</v>
      </c>
      <c r="B258" s="13">
        <v>8</v>
      </c>
      <c r="C258" s="13">
        <v>258</v>
      </c>
      <c r="D258" s="13">
        <v>2</v>
      </c>
      <c r="E258" s="13">
        <v>113</v>
      </c>
      <c r="F258" s="13">
        <v>22</v>
      </c>
      <c r="G258" s="13">
        <v>5</v>
      </c>
      <c r="H258" s="13">
        <v>139</v>
      </c>
      <c r="I258" s="13">
        <v>50</v>
      </c>
      <c r="J258" s="3">
        <f t="shared" si="52"/>
        <v>597</v>
      </c>
      <c r="K258" s="40">
        <f t="shared" ref="K258:K262" si="53">+J258/J$263</f>
        <v>0.80458221024258758</v>
      </c>
    </row>
    <row r="259" spans="1:11">
      <c r="A259" s="14" t="s">
        <v>168</v>
      </c>
      <c r="B259" s="13">
        <v>1</v>
      </c>
      <c r="C259" s="13">
        <v>8</v>
      </c>
      <c r="D259" s="13">
        <v>0</v>
      </c>
      <c r="E259" s="13">
        <v>6</v>
      </c>
      <c r="F259" s="13">
        <v>1</v>
      </c>
      <c r="G259" s="13">
        <v>0</v>
      </c>
      <c r="H259" s="13">
        <v>8</v>
      </c>
      <c r="I259" s="13">
        <v>4</v>
      </c>
      <c r="J259" s="3">
        <f t="shared" si="52"/>
        <v>28</v>
      </c>
      <c r="K259" s="40">
        <f>+J259/J$263</f>
        <v>3.7735849056603772E-2</v>
      </c>
    </row>
    <row r="260" spans="1:11">
      <c r="A260" s="14" t="s">
        <v>169</v>
      </c>
      <c r="B260" s="13">
        <v>0</v>
      </c>
      <c r="C260" s="13">
        <v>2</v>
      </c>
      <c r="D260" s="13">
        <v>0</v>
      </c>
      <c r="E260" s="13">
        <v>1</v>
      </c>
      <c r="F260" s="13">
        <v>1</v>
      </c>
      <c r="G260" s="13">
        <v>1</v>
      </c>
      <c r="H260" s="13">
        <v>2</v>
      </c>
      <c r="I260" s="13">
        <v>0</v>
      </c>
      <c r="J260" s="3">
        <f t="shared" si="52"/>
        <v>7</v>
      </c>
      <c r="K260" s="40">
        <f t="shared" si="53"/>
        <v>9.433962264150943E-3</v>
      </c>
    </row>
    <row r="261" spans="1:11">
      <c r="A261" s="14" t="s">
        <v>170</v>
      </c>
      <c r="B261" s="13">
        <v>1</v>
      </c>
      <c r="C261" s="13">
        <v>4</v>
      </c>
      <c r="D261" s="13">
        <v>0</v>
      </c>
      <c r="E261" s="13">
        <v>2</v>
      </c>
      <c r="F261" s="13">
        <v>1</v>
      </c>
      <c r="G261" s="13">
        <v>0</v>
      </c>
      <c r="H261" s="13">
        <v>3</v>
      </c>
      <c r="I261" s="13">
        <v>2</v>
      </c>
      <c r="J261" s="3">
        <f t="shared" si="52"/>
        <v>13</v>
      </c>
      <c r="K261" s="40">
        <f t="shared" si="53"/>
        <v>1.7520215633423181E-2</v>
      </c>
    </row>
    <row r="262" spans="1:11">
      <c r="A262" s="14" t="s">
        <v>161</v>
      </c>
      <c r="B262" s="13">
        <v>0</v>
      </c>
      <c r="C262" s="13">
        <v>6</v>
      </c>
      <c r="D262" s="13">
        <v>0</v>
      </c>
      <c r="E262" s="13">
        <v>2</v>
      </c>
      <c r="F262" s="13">
        <v>2</v>
      </c>
      <c r="G262" s="13">
        <v>0</v>
      </c>
      <c r="H262" s="13">
        <v>1</v>
      </c>
      <c r="I262" s="13">
        <v>1</v>
      </c>
      <c r="J262" s="3">
        <f t="shared" si="52"/>
        <v>12</v>
      </c>
      <c r="K262" s="40">
        <f t="shared" si="53"/>
        <v>1.6172506738544475E-2</v>
      </c>
    </row>
    <row r="263" spans="1:11">
      <c r="A263" s="9" t="s">
        <v>59</v>
      </c>
      <c r="B263" s="4">
        <f>SUM(B257:B262)</f>
        <v>11</v>
      </c>
      <c r="C263" s="4">
        <f t="shared" ref="C263:J263" si="54">SUM(C257:C262)</f>
        <v>329</v>
      </c>
      <c r="D263" s="4">
        <f t="shared" si="54"/>
        <v>2</v>
      </c>
      <c r="E263" s="4">
        <f t="shared" si="54"/>
        <v>133</v>
      </c>
      <c r="F263" s="4">
        <f t="shared" si="54"/>
        <v>28</v>
      </c>
      <c r="G263" s="4">
        <f t="shared" si="54"/>
        <v>6</v>
      </c>
      <c r="H263" s="4">
        <f t="shared" si="54"/>
        <v>168</v>
      </c>
      <c r="I263" s="4">
        <f t="shared" si="54"/>
        <v>65</v>
      </c>
      <c r="J263" s="4">
        <f t="shared" si="54"/>
        <v>742</v>
      </c>
      <c r="K263" s="27">
        <f>SUM(K257:K262)</f>
        <v>0.99999999999999989</v>
      </c>
    </row>
    <row r="264" spans="1:11" ht="15" customHeight="1">
      <c r="A264" s="6" t="str">
        <f>+A232</f>
        <v>Note 1: Statistics after 28 March 2020 by region are based upon 'principal place of business' and not 'registered office'.</v>
      </c>
      <c r="B264" s="6"/>
      <c r="C264" s="6"/>
      <c r="D264" s="6"/>
      <c r="E264" s="6"/>
      <c r="F264" s="6"/>
      <c r="G264" s="6"/>
      <c r="H264" s="6"/>
      <c r="I264" s="6"/>
      <c r="J264" s="6"/>
    </row>
    <row r="265" spans="1:11" ht="30" customHeight="1">
      <c r="A265" s="99" t="s">
        <v>171</v>
      </c>
      <c r="B265" s="99"/>
      <c r="C265" s="99"/>
      <c r="D265" s="99"/>
      <c r="E265" s="99"/>
      <c r="F265" s="99"/>
      <c r="G265" s="99"/>
      <c r="H265" s="99"/>
      <c r="I265" s="99"/>
      <c r="J265" s="99"/>
    </row>
    <row r="266" spans="1:11" s="38" customFormat="1" ht="26.45" customHeight="1">
      <c r="A266" s="97" t="s">
        <v>172</v>
      </c>
      <c r="B266" s="97"/>
      <c r="C266" s="97"/>
      <c r="D266" s="97"/>
      <c r="E266" s="97"/>
      <c r="F266" s="97"/>
      <c r="G266" s="97"/>
      <c r="H266" s="97"/>
      <c r="I266" s="97"/>
      <c r="J266" s="97"/>
    </row>
    <row r="267" spans="1:11" ht="34.5">
      <c r="A267" s="81"/>
      <c r="B267" s="1" t="s">
        <v>44</v>
      </c>
      <c r="C267" s="1" t="s">
        <v>45</v>
      </c>
      <c r="D267" s="1" t="s">
        <v>46</v>
      </c>
      <c r="E267" s="1" t="s">
        <v>47</v>
      </c>
      <c r="F267" s="1" t="s">
        <v>62</v>
      </c>
      <c r="G267" s="1" t="s">
        <v>49</v>
      </c>
      <c r="H267" s="1" t="s">
        <v>50</v>
      </c>
      <c r="I267" s="1" t="s">
        <v>51</v>
      </c>
      <c r="J267" s="2" t="s">
        <v>52</v>
      </c>
      <c r="K267" s="31" t="s">
        <v>53</v>
      </c>
    </row>
    <row r="268" spans="1:11">
      <c r="A268" s="96" t="s">
        <v>173</v>
      </c>
      <c r="B268" s="96"/>
      <c r="C268" s="96"/>
      <c r="D268" s="96"/>
      <c r="E268" s="96"/>
      <c r="F268" s="96"/>
      <c r="G268" s="96"/>
      <c r="H268" s="96"/>
      <c r="I268" s="96"/>
      <c r="J268" s="96"/>
      <c r="K268" s="74"/>
    </row>
    <row r="269" spans="1:11">
      <c r="A269" s="15">
        <v>0</v>
      </c>
      <c r="B269" s="13">
        <v>0</v>
      </c>
      <c r="C269" s="13">
        <v>81</v>
      </c>
      <c r="D269" s="13">
        <v>0</v>
      </c>
      <c r="E269" s="13">
        <v>16</v>
      </c>
      <c r="F269" s="13">
        <v>2</v>
      </c>
      <c r="G269" s="13">
        <v>2</v>
      </c>
      <c r="H269" s="13">
        <v>33</v>
      </c>
      <c r="I269" s="13">
        <v>6</v>
      </c>
      <c r="J269" s="3">
        <f>SUM(B269:I269)</f>
        <v>140</v>
      </c>
      <c r="K269" s="40">
        <f>+J269/J$274</f>
        <v>0.18867924528301888</v>
      </c>
    </row>
    <row r="270" spans="1:11">
      <c r="A270" s="6" t="s">
        <v>174</v>
      </c>
      <c r="B270" s="13">
        <v>11</v>
      </c>
      <c r="C270" s="13">
        <v>203</v>
      </c>
      <c r="D270" s="13">
        <v>1</v>
      </c>
      <c r="E270" s="13">
        <v>98</v>
      </c>
      <c r="F270" s="13">
        <v>23</v>
      </c>
      <c r="G270" s="13">
        <v>2</v>
      </c>
      <c r="H270" s="13">
        <v>116</v>
      </c>
      <c r="I270" s="13">
        <v>46</v>
      </c>
      <c r="J270" s="3">
        <f t="shared" ref="J270:J273" si="55">SUM(B270:I270)</f>
        <v>500</v>
      </c>
      <c r="K270" s="40">
        <f t="shared" ref="K270:K273" si="56">+J270/J$274</f>
        <v>0.67385444743935308</v>
      </c>
    </row>
    <row r="271" spans="1:11">
      <c r="A271" s="6" t="s">
        <v>111</v>
      </c>
      <c r="B271" s="13">
        <v>0</v>
      </c>
      <c r="C271" s="13">
        <v>26</v>
      </c>
      <c r="D271" s="13">
        <v>1</v>
      </c>
      <c r="E271" s="13">
        <v>14</v>
      </c>
      <c r="F271" s="13">
        <v>2</v>
      </c>
      <c r="G271" s="13">
        <v>1</v>
      </c>
      <c r="H271" s="13">
        <v>15</v>
      </c>
      <c r="I271" s="13">
        <v>9</v>
      </c>
      <c r="J271" s="3">
        <f t="shared" si="55"/>
        <v>68</v>
      </c>
      <c r="K271" s="40">
        <f t="shared" si="56"/>
        <v>9.1644204851752023E-2</v>
      </c>
    </row>
    <row r="272" spans="1:11">
      <c r="A272" s="6" t="s">
        <v>112</v>
      </c>
      <c r="B272" s="13">
        <v>0</v>
      </c>
      <c r="C272" s="13">
        <v>16</v>
      </c>
      <c r="D272" s="13">
        <v>0</v>
      </c>
      <c r="E272" s="13">
        <v>3</v>
      </c>
      <c r="F272" s="13">
        <v>1</v>
      </c>
      <c r="G272" s="13">
        <v>1</v>
      </c>
      <c r="H272" s="13">
        <v>2</v>
      </c>
      <c r="I272" s="13">
        <v>2</v>
      </c>
      <c r="J272" s="3">
        <f t="shared" si="55"/>
        <v>25</v>
      </c>
      <c r="K272" s="40">
        <f t="shared" si="56"/>
        <v>3.3692722371967652E-2</v>
      </c>
    </row>
    <row r="273" spans="1:20">
      <c r="A273" s="6" t="s">
        <v>175</v>
      </c>
      <c r="B273" s="13">
        <v>0</v>
      </c>
      <c r="C273" s="13">
        <v>3</v>
      </c>
      <c r="D273" s="13">
        <v>0</v>
      </c>
      <c r="E273" s="13">
        <v>2</v>
      </c>
      <c r="F273" s="13">
        <v>0</v>
      </c>
      <c r="G273" s="13">
        <v>0</v>
      </c>
      <c r="H273" s="13">
        <v>2</v>
      </c>
      <c r="I273" s="13">
        <v>2</v>
      </c>
      <c r="J273" s="3">
        <f t="shared" si="55"/>
        <v>9</v>
      </c>
      <c r="K273" s="40">
        <f t="shared" si="56"/>
        <v>1.2129380053908356E-2</v>
      </c>
    </row>
    <row r="274" spans="1:20">
      <c r="A274" s="9" t="s">
        <v>59</v>
      </c>
      <c r="B274" s="4">
        <f t="shared" ref="B274:K274" si="57">SUM(B269:B273)</f>
        <v>11</v>
      </c>
      <c r="C274" s="4">
        <f t="shared" si="57"/>
        <v>329</v>
      </c>
      <c r="D274" s="4">
        <f t="shared" si="57"/>
        <v>2</v>
      </c>
      <c r="E274" s="4">
        <f t="shared" si="57"/>
        <v>133</v>
      </c>
      <c r="F274" s="4">
        <f t="shared" si="57"/>
        <v>28</v>
      </c>
      <c r="G274" s="4">
        <f t="shared" si="57"/>
        <v>6</v>
      </c>
      <c r="H274" s="4">
        <f t="shared" si="57"/>
        <v>168</v>
      </c>
      <c r="I274" s="4">
        <f t="shared" si="57"/>
        <v>65</v>
      </c>
      <c r="J274" s="4">
        <f t="shared" si="57"/>
        <v>742</v>
      </c>
      <c r="K274" s="27">
        <f t="shared" si="57"/>
        <v>1</v>
      </c>
    </row>
    <row r="275" spans="1:20" ht="24.95" customHeight="1">
      <c r="A275" s="6" t="str">
        <f>+A264</f>
        <v>Note 1: Statistics after 28 March 2020 by region are based upon 'principal place of business' and not 'registered office'.</v>
      </c>
      <c r="B275" s="42"/>
      <c r="C275" s="42"/>
      <c r="D275" s="42"/>
      <c r="E275" s="42"/>
      <c r="F275" s="42"/>
      <c r="G275" s="42"/>
      <c r="H275" s="42"/>
      <c r="I275" s="42"/>
      <c r="J275" s="42"/>
    </row>
    <row r="276" spans="1:20">
      <c r="B276" s="3"/>
      <c r="C276" s="3"/>
      <c r="D276" s="3"/>
      <c r="E276" s="3"/>
      <c r="F276" s="3"/>
      <c r="G276" s="3"/>
      <c r="H276" s="3"/>
      <c r="I276" s="3"/>
      <c r="J276" s="3"/>
    </row>
    <row r="277" spans="1:20">
      <c r="A277" s="71"/>
      <c r="B277" s="3"/>
      <c r="C277" s="3"/>
      <c r="D277" s="3"/>
      <c r="E277" s="3"/>
      <c r="F277" s="3"/>
      <c r="G277" s="3"/>
      <c r="H277" s="3"/>
      <c r="I277" s="3"/>
      <c r="J277" s="3"/>
    </row>
    <row r="278" spans="1:20" ht="27" customHeight="1">
      <c r="A278" s="97" t="s">
        <v>176</v>
      </c>
      <c r="B278" s="97"/>
      <c r="C278" s="97"/>
      <c r="D278" s="97"/>
      <c r="E278" s="97"/>
      <c r="F278" s="97"/>
      <c r="G278" s="97"/>
      <c r="H278" s="97"/>
      <c r="I278" s="97"/>
      <c r="J278" s="97"/>
      <c r="K278" s="97"/>
      <c r="L278" s="97"/>
      <c r="M278" s="97"/>
      <c r="N278" s="97"/>
      <c r="O278" s="82"/>
      <c r="P278" s="34"/>
      <c r="Q278" s="34"/>
      <c r="R278" s="34"/>
      <c r="S278" s="34"/>
      <c r="T278" s="34"/>
    </row>
    <row r="279" spans="1:20" ht="15" customHeight="1">
      <c r="A279" s="107" t="s">
        <v>177</v>
      </c>
      <c r="B279" s="109" t="s">
        <v>178</v>
      </c>
      <c r="C279" s="109"/>
      <c r="D279" s="109"/>
      <c r="E279" s="109"/>
      <c r="F279" s="109"/>
      <c r="G279" s="109"/>
      <c r="H279" s="109"/>
      <c r="I279" s="109"/>
      <c r="J279" s="109"/>
      <c r="K279" s="109"/>
      <c r="L279" s="109"/>
      <c r="M279" s="109"/>
      <c r="N279" s="109"/>
    </row>
    <row r="280" spans="1:20" ht="36.6" customHeight="1">
      <c r="A280" s="108"/>
      <c r="B280" s="45" t="s">
        <v>106</v>
      </c>
      <c r="C280" s="45" t="s">
        <v>179</v>
      </c>
      <c r="D280" s="45" t="s">
        <v>180</v>
      </c>
      <c r="E280" s="45" t="s">
        <v>181</v>
      </c>
      <c r="F280" s="45" t="s">
        <v>182</v>
      </c>
      <c r="G280" s="45" t="s">
        <v>183</v>
      </c>
      <c r="H280" s="55" t="s">
        <v>184</v>
      </c>
      <c r="I280" s="45" t="s">
        <v>185</v>
      </c>
      <c r="J280" s="45" t="s">
        <v>186</v>
      </c>
      <c r="K280" s="45" t="s">
        <v>187</v>
      </c>
      <c r="L280" s="45" t="s">
        <v>188</v>
      </c>
      <c r="M280" s="31" t="s">
        <v>52</v>
      </c>
      <c r="N280" s="31" t="s">
        <v>53</v>
      </c>
    </row>
    <row r="281" spans="1:20">
      <c r="A281" s="6" t="s">
        <v>189</v>
      </c>
      <c r="B281" s="13">
        <v>57</v>
      </c>
      <c r="C281" s="13">
        <v>34</v>
      </c>
      <c r="D281" s="13">
        <v>16</v>
      </c>
      <c r="E281" s="13">
        <v>9</v>
      </c>
      <c r="F281" s="13">
        <v>6</v>
      </c>
      <c r="G281" s="13">
        <v>10</v>
      </c>
      <c r="H281" s="13">
        <v>10</v>
      </c>
      <c r="I281" s="13">
        <v>10</v>
      </c>
      <c r="J281" s="13">
        <v>3</v>
      </c>
      <c r="K281" s="13">
        <v>0</v>
      </c>
      <c r="L281" s="13">
        <v>0</v>
      </c>
      <c r="M281" s="3">
        <f>SUM(B281:L281)</f>
        <v>155</v>
      </c>
      <c r="N281" s="40">
        <f>M281/$M$286</f>
        <v>0.29865125240847784</v>
      </c>
      <c r="P281" s="35"/>
    </row>
    <row r="282" spans="1:20">
      <c r="A282" s="6" t="s">
        <v>190</v>
      </c>
      <c r="B282" s="13">
        <v>79</v>
      </c>
      <c r="C282" s="13">
        <v>86</v>
      </c>
      <c r="D282" s="13">
        <v>21</v>
      </c>
      <c r="E282" s="13">
        <v>20</v>
      </c>
      <c r="F282" s="13">
        <v>19</v>
      </c>
      <c r="G282" s="13">
        <v>13</v>
      </c>
      <c r="H282" s="13">
        <v>2</v>
      </c>
      <c r="I282" s="13">
        <v>7</v>
      </c>
      <c r="J282" s="13">
        <v>1</v>
      </c>
      <c r="K282" s="13">
        <v>1</v>
      </c>
      <c r="L282" s="13">
        <v>1</v>
      </c>
      <c r="M282" s="3">
        <f t="shared" ref="M282:M285" si="58">SUM(B282:L282)</f>
        <v>250</v>
      </c>
      <c r="N282" s="40">
        <f>M282/$M$286</f>
        <v>0.48169556840077071</v>
      </c>
      <c r="P282" s="35"/>
    </row>
    <row r="283" spans="1:20">
      <c r="A283" s="6" t="s">
        <v>191</v>
      </c>
      <c r="B283" s="13">
        <v>17</v>
      </c>
      <c r="C283" s="13">
        <v>10</v>
      </c>
      <c r="D283" s="13">
        <v>4</v>
      </c>
      <c r="E283" s="13">
        <v>3</v>
      </c>
      <c r="F283" s="13">
        <v>1</v>
      </c>
      <c r="G283" s="13">
        <v>3</v>
      </c>
      <c r="H283" s="13">
        <v>2</v>
      </c>
      <c r="I283" s="13">
        <v>11</v>
      </c>
      <c r="J283" s="13">
        <v>3</v>
      </c>
      <c r="K283" s="13">
        <v>1</v>
      </c>
      <c r="L283" s="13">
        <v>0</v>
      </c>
      <c r="M283" s="3">
        <f t="shared" si="58"/>
        <v>55</v>
      </c>
      <c r="N283" s="40">
        <f>M283/$M$286</f>
        <v>0.10597302504816955</v>
      </c>
      <c r="P283" s="35"/>
    </row>
    <row r="284" spans="1:20">
      <c r="A284" s="6" t="s">
        <v>135</v>
      </c>
      <c r="B284" s="13">
        <v>2</v>
      </c>
      <c r="C284" s="13">
        <v>1</v>
      </c>
      <c r="D284" s="13">
        <v>0</v>
      </c>
      <c r="E284" s="13">
        <v>0</v>
      </c>
      <c r="F284" s="13">
        <v>3</v>
      </c>
      <c r="G284" s="13">
        <v>3</v>
      </c>
      <c r="H284" s="13">
        <v>1</v>
      </c>
      <c r="I284" s="13">
        <v>0</v>
      </c>
      <c r="J284" s="13">
        <v>2</v>
      </c>
      <c r="K284" s="13">
        <v>0</v>
      </c>
      <c r="L284" s="13">
        <v>1</v>
      </c>
      <c r="M284" s="3">
        <f t="shared" si="58"/>
        <v>13</v>
      </c>
      <c r="N284" s="40">
        <f>M284/$M$286</f>
        <v>2.5048169556840076E-2</v>
      </c>
      <c r="P284" s="35"/>
    </row>
    <row r="285" spans="1:20">
      <c r="A285" s="6" t="s">
        <v>192</v>
      </c>
      <c r="B285" s="13">
        <v>15</v>
      </c>
      <c r="C285" s="13">
        <v>9</v>
      </c>
      <c r="D285" s="13">
        <v>6</v>
      </c>
      <c r="E285" s="13">
        <v>0</v>
      </c>
      <c r="F285" s="13">
        <v>5</v>
      </c>
      <c r="G285" s="13">
        <v>3</v>
      </c>
      <c r="H285" s="13">
        <v>1</v>
      </c>
      <c r="I285" s="13">
        <v>3</v>
      </c>
      <c r="J285" s="13">
        <v>4</v>
      </c>
      <c r="K285" s="13">
        <v>0</v>
      </c>
      <c r="L285" s="13">
        <v>0</v>
      </c>
      <c r="M285" s="3">
        <f t="shared" si="58"/>
        <v>46</v>
      </c>
      <c r="N285" s="40">
        <f>M285/$M$286</f>
        <v>8.8631984585741813E-2</v>
      </c>
      <c r="P285" s="35"/>
    </row>
    <row r="286" spans="1:20">
      <c r="A286" s="9" t="s">
        <v>59</v>
      </c>
      <c r="B286" s="4">
        <f>SUM(B281:B285)</f>
        <v>170</v>
      </c>
      <c r="C286" s="25">
        <f t="shared" ref="C286:L286" si="59">SUM(C281:C285)</f>
        <v>140</v>
      </c>
      <c r="D286" s="25">
        <f t="shared" si="59"/>
        <v>47</v>
      </c>
      <c r="E286" s="25">
        <f t="shared" si="59"/>
        <v>32</v>
      </c>
      <c r="F286" s="25">
        <f t="shared" si="59"/>
        <v>34</v>
      </c>
      <c r="G286" s="25">
        <f t="shared" si="59"/>
        <v>32</v>
      </c>
      <c r="H286" s="25">
        <f t="shared" si="59"/>
        <v>16</v>
      </c>
      <c r="I286" s="25">
        <f t="shared" si="59"/>
        <v>31</v>
      </c>
      <c r="J286" s="25">
        <f t="shared" si="59"/>
        <v>13</v>
      </c>
      <c r="K286" s="25">
        <f t="shared" si="59"/>
        <v>2</v>
      </c>
      <c r="L286" s="25">
        <f t="shared" si="59"/>
        <v>2</v>
      </c>
      <c r="M286" s="26">
        <f>SUM(M281:M285)</f>
        <v>519</v>
      </c>
      <c r="N286" s="27">
        <f>SUM(N281:N285)</f>
        <v>1</v>
      </c>
    </row>
    <row r="287" spans="1:20" ht="30" customHeight="1">
      <c r="A287" s="113"/>
      <c r="B287" s="113"/>
      <c r="C287" s="113"/>
      <c r="D287" s="113"/>
      <c r="E287" s="113"/>
      <c r="F287" s="113"/>
      <c r="G287" s="113"/>
      <c r="H287" s="113"/>
      <c r="I287" s="113"/>
      <c r="J287" s="113"/>
      <c r="K287" s="113"/>
      <c r="L287" s="113"/>
      <c r="M287" s="113"/>
      <c r="N287" s="113"/>
      <c r="O287" s="39"/>
      <c r="P287" s="39"/>
      <c r="Q287" s="39"/>
      <c r="R287" s="39"/>
      <c r="S287" s="39"/>
      <c r="T287" s="39"/>
    </row>
    <row r="288" spans="1:20" ht="26.25" customHeight="1">
      <c r="A288" s="97" t="s">
        <v>193</v>
      </c>
      <c r="B288" s="97"/>
      <c r="C288" s="97"/>
      <c r="D288" s="97"/>
      <c r="E288" s="97"/>
      <c r="F288" s="97"/>
      <c r="G288" s="97"/>
      <c r="H288" s="97"/>
      <c r="I288" s="97"/>
      <c r="J288" s="97"/>
      <c r="K288" s="97"/>
      <c r="L288" s="97"/>
      <c r="M288" s="97"/>
      <c r="N288" s="97"/>
      <c r="O288" s="82"/>
      <c r="P288" s="82"/>
      <c r="Q288" s="82"/>
      <c r="R288" s="82"/>
      <c r="S288" s="82"/>
      <c r="T288" s="82"/>
    </row>
    <row r="289" spans="1:20" ht="15" customHeight="1">
      <c r="A289" s="107" t="s">
        <v>177</v>
      </c>
      <c r="B289" s="109" t="s">
        <v>194</v>
      </c>
      <c r="C289" s="109"/>
      <c r="D289" s="109"/>
      <c r="E289" s="109"/>
      <c r="F289" s="109"/>
      <c r="G289" s="109"/>
      <c r="H289" s="109"/>
      <c r="I289" s="109"/>
      <c r="J289" s="28"/>
      <c r="K289" s="28"/>
      <c r="L289" s="28"/>
      <c r="M289" s="28"/>
      <c r="N289" s="28"/>
    </row>
    <row r="290" spans="1:20" ht="21.95" customHeight="1">
      <c r="A290" s="108"/>
      <c r="B290" s="45" t="s">
        <v>157</v>
      </c>
      <c r="C290" s="45" t="s">
        <v>195</v>
      </c>
      <c r="D290" s="45" t="s">
        <v>196</v>
      </c>
      <c r="E290" s="45" t="s">
        <v>160</v>
      </c>
      <c r="F290" s="45" t="s">
        <v>136</v>
      </c>
      <c r="G290" s="45" t="s">
        <v>137</v>
      </c>
      <c r="H290" s="56" t="s">
        <v>52</v>
      </c>
      <c r="I290" s="56" t="s">
        <v>197</v>
      </c>
      <c r="J290" s="1"/>
      <c r="K290" s="1"/>
      <c r="L290" s="1"/>
      <c r="M290" s="1"/>
      <c r="N290" s="2"/>
    </row>
    <row r="291" spans="1:20">
      <c r="A291" s="6" t="s">
        <v>189</v>
      </c>
      <c r="B291" s="13">
        <v>221</v>
      </c>
      <c r="C291" s="13">
        <v>7</v>
      </c>
      <c r="D291" s="13">
        <v>5</v>
      </c>
      <c r="E291" s="13">
        <v>1</v>
      </c>
      <c r="F291" s="13">
        <v>0</v>
      </c>
      <c r="G291" s="13">
        <v>16</v>
      </c>
      <c r="H291" s="3">
        <f>SUM(B291:G291)</f>
        <v>250</v>
      </c>
      <c r="I291" s="30">
        <f>H291/$H$296</f>
        <v>0.48169556840077071</v>
      </c>
      <c r="J291" s="13"/>
      <c r="K291" s="13"/>
      <c r="L291" s="13"/>
      <c r="M291" s="13"/>
      <c r="N291" s="3"/>
    </row>
    <row r="292" spans="1:20">
      <c r="A292" s="6" t="s">
        <v>190</v>
      </c>
      <c r="B292" s="13">
        <v>34</v>
      </c>
      <c r="C292" s="13">
        <v>11</v>
      </c>
      <c r="D292" s="13">
        <v>7</v>
      </c>
      <c r="E292" s="13">
        <v>1</v>
      </c>
      <c r="F292" s="13">
        <v>0</v>
      </c>
      <c r="G292" s="13">
        <v>2</v>
      </c>
      <c r="H292" s="3">
        <f>SUM(B292:G292)</f>
        <v>55</v>
      </c>
      <c r="I292" s="30">
        <f>H292/$H$296</f>
        <v>0.10597302504816955</v>
      </c>
      <c r="J292" s="13"/>
      <c r="K292" s="13"/>
      <c r="L292" s="13"/>
      <c r="M292" s="13"/>
      <c r="N292" s="3"/>
    </row>
    <row r="293" spans="1:20">
      <c r="A293" s="6" t="s">
        <v>191</v>
      </c>
      <c r="B293" s="13">
        <v>122</v>
      </c>
      <c r="C293" s="13">
        <v>13</v>
      </c>
      <c r="D293" s="13">
        <v>4</v>
      </c>
      <c r="E293" s="13">
        <v>3</v>
      </c>
      <c r="F293" s="13">
        <v>0</v>
      </c>
      <c r="G293" s="13">
        <v>13</v>
      </c>
      <c r="H293" s="3">
        <f>SUM(B293:G293)</f>
        <v>155</v>
      </c>
      <c r="I293" s="30">
        <f>H293/$H$296</f>
        <v>0.29865125240847784</v>
      </c>
      <c r="J293" s="13"/>
      <c r="K293" s="13"/>
      <c r="L293" s="13"/>
      <c r="M293" s="13"/>
      <c r="N293" s="3"/>
    </row>
    <row r="294" spans="1:20">
      <c r="A294" s="6" t="s">
        <v>135</v>
      </c>
      <c r="B294" s="13">
        <v>5</v>
      </c>
      <c r="C294" s="13">
        <v>3</v>
      </c>
      <c r="D294" s="13">
        <v>3</v>
      </c>
      <c r="E294" s="13">
        <v>1</v>
      </c>
      <c r="F294" s="13">
        <v>0</v>
      </c>
      <c r="G294" s="13">
        <v>1</v>
      </c>
      <c r="H294" s="3">
        <f>SUM(B294:G294)</f>
        <v>13</v>
      </c>
      <c r="I294" s="30">
        <f>H294/$H$296</f>
        <v>2.5048169556840076E-2</v>
      </c>
      <c r="J294" s="13"/>
      <c r="K294" s="13"/>
      <c r="L294" s="13"/>
      <c r="M294" s="13"/>
      <c r="N294" s="3"/>
    </row>
    <row r="295" spans="1:20">
      <c r="A295" s="6" t="s">
        <v>192</v>
      </c>
      <c r="B295" s="13">
        <v>42</v>
      </c>
      <c r="C295" s="13">
        <v>1</v>
      </c>
      <c r="D295" s="13">
        <v>0</v>
      </c>
      <c r="E295" s="13">
        <v>0</v>
      </c>
      <c r="F295" s="13">
        <v>2</v>
      </c>
      <c r="G295" s="13">
        <v>1</v>
      </c>
      <c r="H295" s="3">
        <f>SUM(B295:G295)</f>
        <v>46</v>
      </c>
      <c r="I295" s="30">
        <f>H295/$H$296</f>
        <v>8.8631984585741813E-2</v>
      </c>
      <c r="J295" s="13"/>
      <c r="K295" s="13"/>
      <c r="L295" s="13"/>
      <c r="M295" s="13"/>
      <c r="N295" s="3"/>
    </row>
    <row r="296" spans="1:20">
      <c r="A296" s="9" t="s">
        <v>59</v>
      </c>
      <c r="B296" s="26">
        <f>SUM(B291:B295)</f>
        <v>424</v>
      </c>
      <c r="C296" s="25">
        <f t="shared" ref="C296:I296" si="60">SUM(C291:C295)</f>
        <v>35</v>
      </c>
      <c r="D296" s="25">
        <f t="shared" si="60"/>
        <v>19</v>
      </c>
      <c r="E296" s="25">
        <f t="shared" si="60"/>
        <v>6</v>
      </c>
      <c r="F296" s="25">
        <f t="shared" si="60"/>
        <v>2</v>
      </c>
      <c r="G296" s="25">
        <f t="shared" si="60"/>
        <v>33</v>
      </c>
      <c r="H296" s="26">
        <f t="shared" si="60"/>
        <v>519</v>
      </c>
      <c r="I296" s="27">
        <f t="shared" si="60"/>
        <v>1</v>
      </c>
      <c r="J296" s="13"/>
      <c r="K296" s="13"/>
      <c r="L296" s="13"/>
      <c r="M296" s="13"/>
      <c r="N296" s="3"/>
    </row>
    <row r="297" spans="1:20" ht="30" customHeight="1">
      <c r="A297" s="6"/>
      <c r="B297" s="87"/>
      <c r="C297" s="87"/>
      <c r="D297" s="87"/>
      <c r="E297" s="87"/>
      <c r="F297" s="87"/>
      <c r="G297" s="87"/>
      <c r="H297" s="13"/>
      <c r="I297" s="13"/>
      <c r="J297" s="13"/>
      <c r="K297" s="13"/>
      <c r="L297" s="13"/>
      <c r="M297" s="13"/>
      <c r="N297" s="3"/>
    </row>
    <row r="298" spans="1:20" ht="27" customHeight="1">
      <c r="A298" s="104" t="s">
        <v>198</v>
      </c>
      <c r="B298" s="104"/>
      <c r="C298" s="104"/>
      <c r="D298" s="104"/>
      <c r="E298" s="104"/>
      <c r="F298" s="104"/>
      <c r="G298" s="104"/>
      <c r="H298" s="104"/>
      <c r="I298" s="104"/>
      <c r="J298" s="104"/>
      <c r="K298" s="104"/>
      <c r="L298" s="104"/>
      <c r="M298" s="104"/>
      <c r="N298" s="104"/>
      <c r="O298" s="82"/>
      <c r="P298" s="82"/>
      <c r="Q298" s="82"/>
      <c r="R298" s="82"/>
      <c r="S298" s="82"/>
      <c r="T298" s="82"/>
    </row>
    <row r="299" spans="1:20" ht="31.5" customHeight="1">
      <c r="A299" s="7" t="s">
        <v>199</v>
      </c>
      <c r="B299" s="31" t="s">
        <v>52</v>
      </c>
      <c r="C299" s="31" t="s">
        <v>197</v>
      </c>
      <c r="D299" s="87"/>
      <c r="E299" s="87"/>
      <c r="F299" s="87"/>
      <c r="G299" s="87"/>
      <c r="H299" s="13"/>
      <c r="I299" s="13"/>
      <c r="J299" s="13"/>
      <c r="K299" s="13"/>
      <c r="L299" s="13"/>
      <c r="M299" s="13"/>
      <c r="N299" s="3"/>
    </row>
    <row r="300" spans="1:20">
      <c r="A300" s="6" t="s">
        <v>200</v>
      </c>
      <c r="B300" s="44">
        <v>4</v>
      </c>
      <c r="C300" s="30">
        <f>+B300/B$306</f>
        <v>7.7071290944123313E-3</v>
      </c>
      <c r="D300" s="90"/>
      <c r="E300" s="90"/>
      <c r="F300" s="90"/>
      <c r="G300" s="90"/>
      <c r="H300" s="3"/>
      <c r="I300" s="3"/>
      <c r="J300" s="3"/>
      <c r="K300" s="3"/>
      <c r="L300" s="3"/>
      <c r="M300" s="3"/>
      <c r="N300" s="3"/>
    </row>
    <row r="301" spans="1:20">
      <c r="A301" s="6" t="s">
        <v>201</v>
      </c>
      <c r="B301" s="44">
        <v>20</v>
      </c>
      <c r="C301" s="30">
        <f>+B301/B$306</f>
        <v>3.8535645472061654E-2</v>
      </c>
      <c r="D301" s="90"/>
      <c r="E301" s="90"/>
      <c r="F301" s="90"/>
      <c r="G301" s="90"/>
      <c r="H301" s="3"/>
      <c r="I301" s="3"/>
      <c r="J301" s="3"/>
      <c r="K301" s="3"/>
      <c r="L301" s="3"/>
      <c r="M301" s="3"/>
      <c r="N301" s="3"/>
    </row>
    <row r="302" spans="1:20">
      <c r="A302" s="6" t="s">
        <v>202</v>
      </c>
      <c r="B302" s="44">
        <v>66</v>
      </c>
      <c r="C302" s="30">
        <f t="shared" ref="C302:C305" si="61">+B302/B$306</f>
        <v>0.12716763005780346</v>
      </c>
      <c r="D302" s="90"/>
      <c r="E302" s="90"/>
      <c r="F302" s="90"/>
      <c r="G302" s="90"/>
      <c r="H302" s="3"/>
      <c r="I302" s="3"/>
      <c r="J302" s="3"/>
      <c r="K302" s="3"/>
      <c r="L302" s="3"/>
      <c r="M302" s="3"/>
      <c r="N302" s="3"/>
    </row>
    <row r="303" spans="1:20">
      <c r="A303" s="6" t="s">
        <v>203</v>
      </c>
      <c r="B303" s="44">
        <v>76</v>
      </c>
      <c r="C303" s="30">
        <f t="shared" si="61"/>
        <v>0.1464354527938343</v>
      </c>
      <c r="D303" s="90"/>
      <c r="E303" s="90"/>
      <c r="F303" s="90"/>
      <c r="G303" s="90"/>
      <c r="H303" s="3"/>
      <c r="I303" s="3"/>
      <c r="J303" s="3"/>
      <c r="K303" s="3"/>
      <c r="L303" s="3"/>
      <c r="M303" s="3"/>
      <c r="N303" s="3"/>
    </row>
    <row r="304" spans="1:20">
      <c r="A304" s="6" t="s">
        <v>204</v>
      </c>
      <c r="B304" s="44">
        <v>81</v>
      </c>
      <c r="C304" s="30">
        <f t="shared" si="61"/>
        <v>0.15606936416184972</v>
      </c>
      <c r="D304" s="90"/>
      <c r="E304" s="90"/>
      <c r="F304" s="90"/>
      <c r="G304" s="90"/>
      <c r="H304" s="3"/>
      <c r="I304" s="3"/>
      <c r="J304" s="3"/>
      <c r="K304" s="3"/>
      <c r="L304" s="3"/>
      <c r="M304" s="3"/>
      <c r="N304" s="3"/>
    </row>
    <row r="305" spans="1:20">
      <c r="A305" s="6" t="s">
        <v>205</v>
      </c>
      <c r="B305" s="3">
        <v>272</v>
      </c>
      <c r="C305" s="30">
        <f t="shared" si="61"/>
        <v>0.52408477842003853</v>
      </c>
      <c r="D305" s="90"/>
      <c r="E305" s="90"/>
      <c r="F305" s="90"/>
      <c r="G305" s="90"/>
      <c r="H305" s="3"/>
      <c r="I305" s="3"/>
      <c r="J305" s="3"/>
      <c r="K305" s="3"/>
      <c r="L305" s="3"/>
      <c r="M305" s="3"/>
      <c r="N305" s="3"/>
    </row>
    <row r="306" spans="1:20">
      <c r="A306" s="9" t="s">
        <v>59</v>
      </c>
      <c r="B306" s="26">
        <f>SUM(B300:B305)</f>
        <v>519</v>
      </c>
      <c r="C306" s="27">
        <f>SUM(C300:C305)</f>
        <v>1</v>
      </c>
      <c r="D306" s="90"/>
      <c r="E306" s="90"/>
      <c r="F306" s="90"/>
      <c r="G306" s="90"/>
      <c r="H306" s="3"/>
      <c r="I306" s="3"/>
      <c r="J306" s="3"/>
      <c r="K306" s="3"/>
      <c r="L306" s="3"/>
      <c r="M306" s="3"/>
      <c r="N306" s="3"/>
    </row>
    <row r="307" spans="1:20" ht="30" customHeight="1">
      <c r="A307" s="6"/>
      <c r="B307" s="90"/>
      <c r="C307" s="90"/>
      <c r="D307" s="90"/>
      <c r="E307" s="90"/>
      <c r="F307" s="90"/>
      <c r="G307" s="90"/>
      <c r="H307" s="3"/>
      <c r="I307" s="3"/>
      <c r="J307" s="3"/>
      <c r="K307" s="3"/>
      <c r="L307" s="3"/>
      <c r="M307" s="3"/>
      <c r="N307" s="3"/>
    </row>
    <row r="308" spans="1:20" ht="27" customHeight="1">
      <c r="A308" s="104" t="s">
        <v>206</v>
      </c>
      <c r="B308" s="104"/>
      <c r="C308" s="104"/>
      <c r="D308" s="104"/>
      <c r="E308" s="104"/>
      <c r="F308" s="104"/>
      <c r="G308" s="104"/>
      <c r="H308" s="104"/>
      <c r="I308" s="104"/>
      <c r="J308" s="104"/>
      <c r="K308" s="104"/>
      <c r="L308" s="104"/>
      <c r="M308" s="104"/>
      <c r="N308" s="104"/>
      <c r="O308" s="82"/>
      <c r="P308" s="82"/>
      <c r="Q308" s="82"/>
      <c r="R308" s="82"/>
      <c r="S308" s="82"/>
      <c r="T308" s="82"/>
    </row>
    <row r="309" spans="1:20" ht="31.5" customHeight="1">
      <c r="A309" s="7" t="s">
        <v>207</v>
      </c>
      <c r="B309" s="31" t="s">
        <v>52</v>
      </c>
      <c r="C309" s="31" t="s">
        <v>197</v>
      </c>
      <c r="D309" s="90"/>
      <c r="E309" s="90"/>
      <c r="F309" s="90"/>
      <c r="G309" s="90"/>
      <c r="H309" s="3"/>
      <c r="I309" s="3"/>
      <c r="J309" s="3"/>
      <c r="K309" s="3"/>
      <c r="L309" s="3"/>
      <c r="M309" s="3"/>
      <c r="N309" s="3"/>
    </row>
    <row r="310" spans="1:20">
      <c r="A310" s="6" t="s">
        <v>208</v>
      </c>
      <c r="B310" s="3">
        <v>148</v>
      </c>
      <c r="C310" s="30">
        <f>+B310/$B$306</f>
        <v>0.28516377649325625</v>
      </c>
      <c r="D310" s="90"/>
      <c r="E310" s="90"/>
      <c r="F310" s="90"/>
      <c r="G310" s="90"/>
      <c r="H310" s="3"/>
      <c r="I310" s="3"/>
      <c r="J310" s="3"/>
      <c r="K310" s="3"/>
      <c r="L310" s="3"/>
      <c r="M310" s="3"/>
      <c r="N310" s="3"/>
    </row>
    <row r="311" spans="1:20">
      <c r="A311" s="6" t="s">
        <v>209</v>
      </c>
      <c r="B311" s="3">
        <v>249</v>
      </c>
      <c r="C311" s="30">
        <f t="shared" ref="C311:C314" si="62">+B311/$B$306</f>
        <v>0.47976878612716761</v>
      </c>
      <c r="D311" s="90"/>
      <c r="E311" s="90"/>
      <c r="F311" s="90"/>
      <c r="G311" s="90"/>
      <c r="H311" s="3"/>
      <c r="I311" s="3"/>
      <c r="J311" s="3"/>
      <c r="K311" s="3"/>
      <c r="L311" s="3"/>
      <c r="M311" s="3"/>
      <c r="N311" s="3"/>
    </row>
    <row r="312" spans="1:20">
      <c r="A312" s="6" t="s">
        <v>210</v>
      </c>
      <c r="B312" s="3">
        <v>343</v>
      </c>
      <c r="C312" s="30">
        <f t="shared" si="62"/>
        <v>0.66088631984585744</v>
      </c>
      <c r="D312" s="90"/>
      <c r="E312" s="90"/>
      <c r="F312" s="90"/>
      <c r="G312" s="90"/>
      <c r="H312" s="3"/>
      <c r="I312" s="3"/>
      <c r="J312" s="3"/>
      <c r="K312" s="3"/>
      <c r="L312" s="3"/>
      <c r="M312" s="3"/>
      <c r="N312" s="3"/>
    </row>
    <row r="313" spans="1:20">
      <c r="A313" s="6" t="s">
        <v>211</v>
      </c>
      <c r="B313" s="3">
        <v>17</v>
      </c>
      <c r="C313" s="30">
        <f t="shared" si="62"/>
        <v>3.2755298651252408E-2</v>
      </c>
      <c r="D313" s="90"/>
      <c r="E313" s="90"/>
      <c r="F313" s="90"/>
      <c r="G313" s="90"/>
      <c r="H313" s="3"/>
      <c r="I313" s="3"/>
      <c r="J313" s="3"/>
      <c r="K313" s="3"/>
      <c r="L313" s="3"/>
      <c r="M313" s="3"/>
      <c r="N313" s="3"/>
    </row>
    <row r="314" spans="1:20">
      <c r="A314" s="6" t="s">
        <v>77</v>
      </c>
      <c r="B314" s="3">
        <v>292</v>
      </c>
      <c r="C314" s="30">
        <f t="shared" si="62"/>
        <v>0.56262042389210021</v>
      </c>
      <c r="D314" s="90"/>
      <c r="E314" s="90"/>
      <c r="F314" s="90"/>
      <c r="G314" s="90"/>
      <c r="H314" s="3"/>
      <c r="I314" s="3"/>
      <c r="J314" s="3"/>
      <c r="K314" s="3"/>
      <c r="L314" s="3"/>
      <c r="M314" s="3"/>
      <c r="N314" s="3"/>
    </row>
    <row r="315" spans="1:20" ht="26.25" customHeight="1">
      <c r="A315" s="98" t="s">
        <v>212</v>
      </c>
      <c r="B315" s="98"/>
      <c r="C315" s="98"/>
      <c r="D315" s="98"/>
      <c r="E315" s="98"/>
      <c r="F315" s="98"/>
      <c r="G315" s="90"/>
      <c r="H315" s="3"/>
      <c r="I315" s="3"/>
      <c r="J315" s="3"/>
      <c r="K315" s="3"/>
      <c r="L315" s="3"/>
      <c r="M315" s="3"/>
      <c r="N315" s="3"/>
    </row>
    <row r="316" spans="1:20" ht="30" customHeight="1">
      <c r="A316" s="6"/>
      <c r="B316" s="90"/>
      <c r="C316" s="90"/>
      <c r="D316" s="90"/>
      <c r="E316" s="90"/>
      <c r="F316" s="90"/>
      <c r="G316" s="90"/>
      <c r="H316" s="3"/>
      <c r="I316" s="3"/>
      <c r="J316" s="3"/>
      <c r="K316" s="3"/>
      <c r="L316" s="3"/>
      <c r="M316" s="3"/>
      <c r="N316" s="3"/>
    </row>
    <row r="317" spans="1:20" ht="26.25" customHeight="1">
      <c r="A317" s="97" t="s">
        <v>213</v>
      </c>
      <c r="B317" s="97"/>
      <c r="C317" s="97"/>
      <c r="D317" s="97"/>
      <c r="E317" s="97"/>
      <c r="F317" s="97"/>
      <c r="G317" s="97"/>
      <c r="H317" s="97"/>
      <c r="I317" s="97"/>
      <c r="J317" s="97"/>
      <c r="K317" s="97"/>
      <c r="L317" s="97"/>
      <c r="M317" s="97"/>
      <c r="N317" s="97"/>
      <c r="O317" s="82"/>
      <c r="P317" s="82"/>
      <c r="Q317" s="82"/>
      <c r="R317" s="82"/>
      <c r="S317" s="82"/>
      <c r="T317" s="82"/>
    </row>
    <row r="318" spans="1:20" ht="31.5" customHeight="1">
      <c r="A318" s="7" t="s">
        <v>214</v>
      </c>
      <c r="B318" s="31" t="s">
        <v>52</v>
      </c>
      <c r="C318" s="31" t="s">
        <v>197</v>
      </c>
      <c r="D318" s="90"/>
      <c r="E318" s="90"/>
      <c r="F318" s="90"/>
      <c r="G318" s="90"/>
      <c r="H318" s="3"/>
      <c r="I318" s="3"/>
      <c r="J318" s="3"/>
      <c r="K318" s="3"/>
      <c r="L318" s="3"/>
      <c r="M318" s="3"/>
      <c r="N318" s="3"/>
    </row>
    <row r="319" spans="1:20" s="84" customFormat="1" ht="33.6" customHeight="1">
      <c r="A319" s="80" t="s">
        <v>215</v>
      </c>
      <c r="B319" s="32">
        <v>289</v>
      </c>
      <c r="C319" s="33">
        <f>+B319/421</f>
        <v>0.68646080760095007</v>
      </c>
      <c r="D319" s="82"/>
      <c r="E319" s="82"/>
      <c r="F319" s="82"/>
      <c r="G319" s="82"/>
      <c r="H319" s="82"/>
      <c r="I319" s="82"/>
      <c r="J319" s="82"/>
      <c r="K319" s="82"/>
      <c r="L319" s="82"/>
      <c r="M319" s="82"/>
      <c r="N319" s="82"/>
      <c r="O319" s="82"/>
      <c r="P319" s="82"/>
      <c r="Q319" s="82"/>
      <c r="R319" s="82"/>
      <c r="S319" s="82"/>
      <c r="T319" s="82"/>
    </row>
    <row r="320" spans="1:20" s="84" customFormat="1" ht="23.1" customHeight="1">
      <c r="A320" s="80" t="s">
        <v>216</v>
      </c>
      <c r="B320" s="32">
        <v>148</v>
      </c>
      <c r="C320" s="33">
        <f t="shared" ref="C320:C326" si="63">+B320/421</f>
        <v>0.35154394299287411</v>
      </c>
      <c r="D320" s="82"/>
      <c r="E320" s="82"/>
      <c r="F320" s="82"/>
      <c r="G320" s="82"/>
      <c r="H320" s="82"/>
      <c r="I320" s="82"/>
      <c r="J320" s="82"/>
      <c r="K320" s="82"/>
      <c r="L320" s="82"/>
      <c r="M320" s="82"/>
      <c r="N320" s="82"/>
      <c r="O320" s="82"/>
      <c r="P320" s="82"/>
      <c r="Q320" s="82"/>
      <c r="R320" s="82"/>
      <c r="S320" s="82"/>
      <c r="T320" s="82"/>
    </row>
    <row r="321" spans="1:20" s="84" customFormat="1" ht="45" customHeight="1">
      <c r="A321" s="80" t="s">
        <v>217</v>
      </c>
      <c r="B321" s="32">
        <v>250</v>
      </c>
      <c r="C321" s="33">
        <f t="shared" si="63"/>
        <v>0.59382422802850354</v>
      </c>
      <c r="D321" s="82"/>
      <c r="E321" s="82"/>
      <c r="F321" s="82"/>
      <c r="G321" s="82"/>
      <c r="H321" s="82"/>
      <c r="I321" s="82"/>
      <c r="J321" s="82"/>
      <c r="K321" s="82"/>
      <c r="L321" s="82"/>
      <c r="M321" s="82"/>
      <c r="N321" s="82"/>
      <c r="O321" s="82"/>
      <c r="P321" s="82"/>
      <c r="Q321" s="82"/>
      <c r="R321" s="82"/>
      <c r="S321" s="82"/>
      <c r="T321" s="82"/>
    </row>
    <row r="322" spans="1:20" s="84" customFormat="1" ht="22.5">
      <c r="A322" s="80" t="s">
        <v>218</v>
      </c>
      <c r="B322" s="32">
        <v>421</v>
      </c>
      <c r="C322" s="33">
        <f t="shared" si="63"/>
        <v>1</v>
      </c>
      <c r="D322" s="82"/>
      <c r="E322" s="82"/>
      <c r="F322" s="82"/>
      <c r="G322" s="82"/>
      <c r="H322" s="82"/>
      <c r="I322" s="82"/>
      <c r="J322" s="82"/>
      <c r="K322" s="82"/>
      <c r="L322" s="82"/>
      <c r="M322" s="82"/>
      <c r="N322" s="82"/>
      <c r="O322" s="82"/>
      <c r="P322" s="82"/>
      <c r="Q322" s="82"/>
      <c r="R322" s="82"/>
      <c r="S322" s="82"/>
      <c r="T322" s="82"/>
    </row>
    <row r="323" spans="1:20" s="84" customFormat="1" ht="18.95" customHeight="1">
      <c r="A323" s="80" t="s">
        <v>219</v>
      </c>
      <c r="B323" s="32">
        <v>215</v>
      </c>
      <c r="C323" s="33">
        <f t="shared" si="63"/>
        <v>0.5106888361045131</v>
      </c>
      <c r="D323" s="82"/>
      <c r="E323" s="82"/>
      <c r="F323" s="82"/>
      <c r="G323" s="82"/>
      <c r="H323" s="82"/>
      <c r="I323" s="82"/>
      <c r="J323" s="82"/>
      <c r="K323" s="82"/>
      <c r="L323" s="82"/>
      <c r="M323" s="82"/>
      <c r="N323" s="82"/>
      <c r="O323" s="82"/>
      <c r="P323" s="82"/>
      <c r="Q323" s="82"/>
      <c r="R323" s="82"/>
      <c r="S323" s="82"/>
      <c r="T323" s="82"/>
    </row>
    <row r="324" spans="1:20" s="84" customFormat="1">
      <c r="A324" s="80" t="s">
        <v>220</v>
      </c>
      <c r="B324" s="32">
        <v>34</v>
      </c>
      <c r="C324" s="33">
        <f t="shared" si="63"/>
        <v>8.076009501187649E-2</v>
      </c>
      <c r="D324" s="82"/>
      <c r="E324" s="82"/>
      <c r="F324" s="82"/>
      <c r="G324" s="82"/>
      <c r="H324" s="82"/>
      <c r="I324" s="82"/>
      <c r="J324" s="82"/>
      <c r="K324" s="82"/>
      <c r="L324" s="82"/>
      <c r="M324" s="82"/>
      <c r="N324" s="82"/>
      <c r="O324" s="82"/>
      <c r="P324" s="82"/>
      <c r="Q324" s="82"/>
      <c r="R324" s="82"/>
      <c r="S324" s="82"/>
      <c r="T324" s="82"/>
    </row>
    <row r="325" spans="1:20" s="84" customFormat="1" ht="24.95" customHeight="1">
      <c r="A325" s="80" t="s">
        <v>221</v>
      </c>
      <c r="B325" s="32">
        <v>24</v>
      </c>
      <c r="C325" s="33">
        <f t="shared" si="63"/>
        <v>5.7007125890736345E-2</v>
      </c>
      <c r="D325" s="82"/>
      <c r="E325" s="82"/>
      <c r="F325" s="82"/>
      <c r="G325" s="82"/>
      <c r="H325" s="82"/>
      <c r="I325" s="82"/>
      <c r="J325" s="82"/>
      <c r="K325" s="82"/>
      <c r="L325" s="82"/>
      <c r="M325" s="82"/>
      <c r="N325" s="82"/>
      <c r="O325" s="82"/>
      <c r="P325" s="82"/>
      <c r="Q325" s="82"/>
      <c r="R325" s="82"/>
      <c r="S325" s="82"/>
      <c r="T325" s="82"/>
    </row>
    <row r="326" spans="1:20" s="84" customFormat="1" ht="23.1" customHeight="1">
      <c r="A326" s="80" t="s">
        <v>222</v>
      </c>
      <c r="B326" s="32">
        <v>129</v>
      </c>
      <c r="C326" s="33">
        <f t="shared" si="63"/>
        <v>0.30641330166270786</v>
      </c>
      <c r="D326" s="82"/>
      <c r="E326" s="82"/>
      <c r="F326" s="82"/>
      <c r="G326" s="82"/>
      <c r="H326" s="82"/>
      <c r="I326" s="82"/>
      <c r="J326" s="82"/>
      <c r="K326" s="82"/>
      <c r="L326" s="82"/>
      <c r="M326" s="82"/>
      <c r="N326" s="82"/>
      <c r="O326" s="82"/>
      <c r="P326" s="82"/>
      <c r="Q326" s="82"/>
      <c r="R326" s="82"/>
      <c r="S326" s="82"/>
      <c r="T326" s="82"/>
    </row>
    <row r="327" spans="1:20" ht="20.45" customHeight="1">
      <c r="A327" s="80" t="s">
        <v>77</v>
      </c>
      <c r="B327" s="32">
        <v>74</v>
      </c>
      <c r="C327" s="33">
        <f>+B327/421</f>
        <v>0.17577197149643706</v>
      </c>
      <c r="D327" s="82"/>
      <c r="E327" s="82"/>
      <c r="F327" s="82"/>
      <c r="G327" s="82"/>
      <c r="H327" s="82"/>
      <c r="I327" s="82"/>
      <c r="J327" s="82"/>
      <c r="K327" s="82"/>
      <c r="L327" s="82"/>
      <c r="M327" s="82"/>
      <c r="N327" s="82"/>
      <c r="O327" s="82"/>
      <c r="P327" s="82"/>
      <c r="Q327" s="82"/>
      <c r="R327" s="82"/>
      <c r="S327" s="82"/>
      <c r="T327" s="82"/>
    </row>
    <row r="328" spans="1:20" ht="35.25" customHeight="1">
      <c r="A328" s="98" t="s">
        <v>223</v>
      </c>
      <c r="B328" s="98"/>
      <c r="C328" s="98"/>
      <c r="D328" s="98"/>
      <c r="E328" s="98"/>
      <c r="F328" s="98"/>
    </row>
    <row r="329" spans="1:20">
      <c r="A329" s="39"/>
    </row>
    <row r="330" spans="1:20">
      <c r="A330" s="68" t="s">
        <v>26</v>
      </c>
    </row>
  </sheetData>
  <mergeCells count="47">
    <mergeCell ref="A328:F328"/>
    <mergeCell ref="A315:F315"/>
    <mergeCell ref="A278:N278"/>
    <mergeCell ref="A268:J268"/>
    <mergeCell ref="A85:R85"/>
    <mergeCell ref="A317:N317"/>
    <mergeCell ref="A279:A280"/>
    <mergeCell ref="B279:N279"/>
    <mergeCell ref="A287:N287"/>
    <mergeCell ref="A288:N288"/>
    <mergeCell ref="A289:A290"/>
    <mergeCell ref="B289:I289"/>
    <mergeCell ref="A298:N298"/>
    <mergeCell ref="A308:N308"/>
    <mergeCell ref="A154:J154"/>
    <mergeCell ref="A167:J167"/>
    <mergeCell ref="A180:J180"/>
    <mergeCell ref="A236:J236"/>
    <mergeCell ref="A193:J193"/>
    <mergeCell ref="A244:J244"/>
    <mergeCell ref="A209:J209"/>
    <mergeCell ref="A207:J207"/>
    <mergeCell ref="A222:J222"/>
    <mergeCell ref="A234:J234"/>
    <mergeCell ref="A266:J266"/>
    <mergeCell ref="A256:J256"/>
    <mergeCell ref="A254:J254"/>
    <mergeCell ref="A265:J265"/>
    <mergeCell ref="A1:J1"/>
    <mergeCell ref="A2:J2"/>
    <mergeCell ref="A3:J3"/>
    <mergeCell ref="A52:J52"/>
    <mergeCell ref="A22:J22"/>
    <mergeCell ref="A32:J32"/>
    <mergeCell ref="A50:R50"/>
    <mergeCell ref="A54:J54"/>
    <mergeCell ref="A75:J75"/>
    <mergeCell ref="A77:J77"/>
    <mergeCell ref="A128:J128"/>
    <mergeCell ref="A141:J141"/>
    <mergeCell ref="A89:J89"/>
    <mergeCell ref="A87:J87"/>
    <mergeCell ref="A102:J102"/>
    <mergeCell ref="A72:J72"/>
    <mergeCell ref="A126:J126"/>
    <mergeCell ref="A115:J115"/>
    <mergeCell ref="A73:J73"/>
  </mergeCells>
  <hyperlinks>
    <hyperlink ref="A330" r:id="rId1" xr:uid="{00000000-0004-0000-0100-000000000000}"/>
    <hyperlink ref="A7" location="'Other (bus &amp; pers) services'!A32" display="Table 3.2.1.2 - Initial external administrators' reports for Other (business &amp; personal) services industry—Nominated causes of failure by region" xr:uid="{00000000-0004-0000-0000-000000000000}"/>
    <hyperlink ref="A8" location="'Other (bus &amp; pers) services'!A52" display="Table 3.2.1.3 - Initial external administrators' reports for Other (business &amp; personal) services industry—Possible misconduct by region" xr:uid="{00000000-0004-0000-0000-000001000000}"/>
    <hyperlink ref="A10" location="'Other (bus &amp; pers) services'!A87" display="Table 3.2.1.5 - Initial external administrators' and receivers' reports for Other (business &amp; personal) services industry—Assets, liabilities and deficiency by region " xr:uid="{00000000-0004-0000-0000-000002000000}"/>
    <hyperlink ref="A11" location="'Other (bus &amp; pers) services'!A126" display="Table 3.2.1.6 - Initial external administrators' and receivers' reports for Other (business &amp; personal) services industry—Unpaid employee entitlements by region " xr:uid="{00000000-0004-0000-0000-000003000000}"/>
    <hyperlink ref="A12" location="'Other (bus &amp; pers) services'!A209" display="Table 3.2.1.7 - Initial external administrators' and receivers' reports for Other (business &amp; personal) services industry—Amount owed to secured creditors by region" xr:uid="{00000000-0004-0000-0000-000004000000}"/>
    <hyperlink ref="A6" location="'Other (bus &amp; pers) services'!A22" display="Table 3.2.1.1 - Initial external administrators' reports for Other (business &amp; personal) services industry—Size of company as measured by number of FTEs by region" xr:uid="{00000000-0004-0000-0000-000006000000}"/>
    <hyperlink ref="A13" location="'Other (bus &amp; pers) services'!A222" display="Table 3.2.1.8 - Initial external administrators' and receivers' reports for Other (business &amp; personal) services industry—Unpaid taxes and charges by region " xr:uid="{00000000-0004-0000-0000-00001F000000}"/>
    <hyperlink ref="A14" location="'Other (bus &amp; pers) services'!A234" display="Table 3.2.1.9 - Initial external administrators' and receivers' reports for Other (business &amp; personal) services industry—Unsecured creditors by region " xr:uid="{00000000-0004-0000-0000-000020000000}"/>
    <hyperlink ref="A15" location="'Other (bus &amp; pers) services'!A266" display="Table 3.2.1.10 - Initial external administrators' and receivers' reports for Other (business &amp; personal) services industry—External administrator's remuneration by region" xr:uid="{00000000-0004-0000-0000-000021000000}"/>
    <hyperlink ref="A16" location="'Other (bus &amp; pers) services'!A278" display="Table 3.2.1.11 - Initial external administrators' and receivers' reports for Other (business &amp; personal) services industry—Estimated debts incurred after date of insolvency compared to estimated assets " xr:uid="{07E135F5-48E5-4E00-9303-CFCE779C77E2}"/>
    <hyperlink ref="A17" location="'Other (bus &amp; pers) services'!A288" display="Table 3.2.1.12 - Initial external administrators' and receivers' reports for Other (business &amp; personal) services industry—Estimated debts incurred after date of insolvency compared to number of unsecured creditors" xr:uid="{F26E60AA-4E71-4188-89B3-55A88ADCBCF5}"/>
    <hyperlink ref="A18" location="'Other (bus &amp; pers) services'!A298" display="Table 3.2.1.13 - Initial external administrators' and receivers' reports for Other (business &amp; personal) services industry—Period in which company became insolvent " xr:uid="{E6410FDC-CDC3-402C-A8AC-069F66112B3C}"/>
    <hyperlink ref="A19" location="'Other (bus &amp; pers) services'!A308" display="Table 3.2.1.14 - Initial external administrators' and receivers' reports for Other (business &amp; personal) services industry—Basis for determining when the company became insolvent " xr:uid="{D2D74705-57A9-4ADF-8711-50BDA8BF6354}"/>
    <hyperlink ref="A20" location="'Other (bus &amp; pers) services'!A317" display="Table 3.2.1.15 - Initial external administrators' and receivers' reports for Other (business &amp; personal) services industry—Indicators that director had reasonable grounds to suspect company insolvent " xr:uid="{C4EC7ED1-9C60-4D3E-833F-43C88816A4C3}"/>
    <hyperlink ref="A9" location="'Other (bus &amp; pers) services'!A75" display="Table 3.2.1.4 - Initial external administrators' and receivers' reports for Other (business &amp; personal) services industry—Possible misconduct of directors duties by region " xr:uid="{806354C1-A7D8-45FD-B2B1-6B11B06FEC5A}"/>
  </hyperlinks>
  <pageMargins left="0.70866141732283472" right="0.70866141732283472" top="0.74803149606299213" bottom="0.74803149606299213" header="0.31496062992125984" footer="0.31496062992125984"/>
  <pageSetup paperSize="9" scale="66" fitToHeight="10" orientation="portrait" r:id="rId2"/>
  <rowBreaks count="4" manualBreakCount="4">
    <brk id="51" max="16383" man="1"/>
    <brk id="88" max="16383" man="1"/>
    <brk id="170" max="16383" man="1"/>
    <brk id="227" max="16383" man="1"/>
  </rowBreaks>
  <ignoredErrors>
    <ignoredError sqref="J257 J224 J211" formulaRange="1"/>
    <ignoredError sqref="A224" numberStoredAsText="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330"/>
  <sheetViews>
    <sheetView zoomScaleNormal="100" workbookViewId="0">
      <selection activeCell="A2" sqref="A2:J2"/>
    </sheetView>
  </sheetViews>
  <sheetFormatPr defaultColWidth="9.140625" defaultRowHeight="15"/>
  <cols>
    <col min="1" max="1" width="33.7109375" style="60" customWidth="1"/>
    <col min="2" max="9" width="10.7109375" style="11" customWidth="1"/>
    <col min="10" max="10" width="10.7109375" style="12" customWidth="1"/>
    <col min="11" max="15" width="10.7109375" style="11" customWidth="1"/>
    <col min="16" max="16384" width="9.140625" style="11"/>
  </cols>
  <sheetData>
    <row r="1" spans="1:10" ht="75" customHeight="1">
      <c r="A1" s="100"/>
      <c r="B1" s="100"/>
      <c r="C1" s="100"/>
      <c r="D1" s="100"/>
      <c r="E1" s="100"/>
      <c r="F1" s="100"/>
      <c r="G1" s="100"/>
      <c r="H1" s="100"/>
      <c r="I1" s="100"/>
      <c r="J1" s="100"/>
    </row>
    <row r="2" spans="1:10" ht="15" customHeight="1">
      <c r="A2" s="101" t="str">
        <f>+Contents!A2</f>
        <v>Statistics about corporate insolvency in Australia</v>
      </c>
      <c r="B2" s="101"/>
      <c r="C2" s="101"/>
      <c r="D2" s="101"/>
      <c r="E2" s="101"/>
      <c r="F2" s="101"/>
      <c r="G2" s="101"/>
      <c r="H2" s="101"/>
      <c r="I2" s="101"/>
      <c r="J2" s="101"/>
    </row>
    <row r="3" spans="1:10" ht="24.95" customHeight="1">
      <c r="A3" s="102" t="str">
        <f>Contents!A3</f>
        <v>Released: November 2024</v>
      </c>
      <c r="B3" s="102"/>
      <c r="C3" s="102"/>
      <c r="D3" s="102"/>
      <c r="E3" s="102"/>
      <c r="F3" s="102"/>
      <c r="G3" s="102"/>
      <c r="H3" s="102"/>
      <c r="I3" s="102"/>
      <c r="J3" s="102"/>
    </row>
    <row r="4" spans="1:10">
      <c r="A4" s="84"/>
      <c r="B4" s="84"/>
      <c r="C4" s="84"/>
      <c r="D4" s="84"/>
      <c r="E4" s="84"/>
      <c r="F4" s="84"/>
      <c r="G4" s="84"/>
      <c r="H4" s="84"/>
      <c r="I4" s="84"/>
      <c r="J4" s="84"/>
    </row>
    <row r="5" spans="1:10" ht="15.75">
      <c r="A5" s="86" t="s">
        <v>5</v>
      </c>
      <c r="B5" s="84"/>
      <c r="C5" s="84"/>
      <c r="D5" s="84"/>
      <c r="E5" s="84"/>
      <c r="F5" s="84"/>
      <c r="G5" s="84"/>
      <c r="H5" s="84"/>
      <c r="I5" s="84"/>
      <c r="J5" s="84"/>
    </row>
    <row r="6" spans="1:10">
      <c r="A6" s="87" t="s">
        <v>224</v>
      </c>
      <c r="B6" s="84"/>
      <c r="C6" s="84"/>
      <c r="D6" s="84"/>
      <c r="E6" s="84"/>
      <c r="F6" s="84"/>
      <c r="G6" s="84"/>
      <c r="H6" s="84"/>
      <c r="I6" s="84"/>
      <c r="J6" s="84"/>
    </row>
    <row r="7" spans="1:10">
      <c r="A7" s="87" t="s">
        <v>225</v>
      </c>
      <c r="B7" s="84"/>
      <c r="C7" s="84"/>
      <c r="D7" s="84"/>
      <c r="E7" s="84"/>
      <c r="F7" s="84"/>
      <c r="G7" s="84"/>
      <c r="H7" s="84"/>
      <c r="I7" s="84"/>
      <c r="J7" s="84"/>
    </row>
    <row r="8" spans="1:10">
      <c r="A8" s="87" t="s">
        <v>226</v>
      </c>
      <c r="B8" s="84"/>
      <c r="C8" s="84"/>
      <c r="D8" s="84"/>
      <c r="E8" s="84"/>
      <c r="F8" s="84"/>
      <c r="G8" s="84"/>
      <c r="H8" s="84"/>
      <c r="I8" s="84"/>
      <c r="J8" s="84"/>
    </row>
    <row r="9" spans="1:10">
      <c r="A9" s="87" t="s">
        <v>227</v>
      </c>
      <c r="B9" s="84"/>
      <c r="C9" s="84"/>
      <c r="D9" s="84"/>
      <c r="E9" s="84"/>
      <c r="F9" s="84"/>
      <c r="G9" s="84"/>
      <c r="H9" s="84"/>
      <c r="I9" s="84"/>
      <c r="J9" s="84"/>
    </row>
    <row r="10" spans="1:10">
      <c r="A10" s="87" t="s">
        <v>228</v>
      </c>
      <c r="B10" s="84"/>
      <c r="C10" s="84"/>
      <c r="D10" s="84"/>
      <c r="E10" s="84"/>
      <c r="F10" s="84"/>
      <c r="G10" s="84"/>
      <c r="H10" s="84"/>
      <c r="I10" s="84"/>
      <c r="J10" s="84"/>
    </row>
    <row r="11" spans="1:10">
      <c r="A11" s="87" t="s">
        <v>229</v>
      </c>
      <c r="B11" s="84"/>
      <c r="C11" s="84"/>
      <c r="D11" s="84"/>
      <c r="E11" s="84"/>
      <c r="F11" s="84"/>
      <c r="G11" s="84"/>
      <c r="H11" s="84"/>
      <c r="I11" s="84"/>
      <c r="J11" s="84"/>
    </row>
    <row r="12" spans="1:10">
      <c r="A12" s="87" t="s">
        <v>230</v>
      </c>
      <c r="B12" s="84"/>
      <c r="C12" s="84"/>
      <c r="D12" s="84"/>
      <c r="E12" s="84"/>
      <c r="F12" s="84"/>
      <c r="G12" s="84"/>
      <c r="H12" s="84"/>
      <c r="I12" s="84"/>
      <c r="J12" s="84"/>
    </row>
    <row r="13" spans="1:10">
      <c r="A13" s="87" t="s">
        <v>231</v>
      </c>
      <c r="B13" s="84"/>
      <c r="C13" s="84"/>
      <c r="D13" s="84"/>
      <c r="E13" s="84"/>
      <c r="F13" s="84"/>
      <c r="G13" s="84"/>
      <c r="H13" s="84"/>
      <c r="I13" s="84"/>
      <c r="J13" s="84"/>
    </row>
    <row r="14" spans="1:10">
      <c r="A14" s="87" t="s">
        <v>232</v>
      </c>
      <c r="B14" s="84"/>
      <c r="C14" s="84"/>
      <c r="D14" s="84"/>
      <c r="E14" s="84"/>
      <c r="F14" s="84"/>
      <c r="G14" s="84"/>
      <c r="H14" s="84"/>
      <c r="I14" s="84"/>
      <c r="J14" s="84"/>
    </row>
    <row r="15" spans="1:10">
      <c r="A15" s="87" t="s">
        <v>233</v>
      </c>
      <c r="B15" s="84"/>
      <c r="C15" s="84"/>
      <c r="D15" s="84"/>
      <c r="E15" s="84"/>
      <c r="F15" s="84"/>
      <c r="G15" s="84"/>
      <c r="H15" s="84"/>
      <c r="I15" s="84"/>
      <c r="J15" s="84"/>
    </row>
    <row r="16" spans="1:10">
      <c r="A16" s="87" t="s">
        <v>234</v>
      </c>
      <c r="B16" s="84"/>
      <c r="C16" s="84"/>
      <c r="D16" s="84"/>
      <c r="E16" s="84"/>
      <c r="F16" s="84"/>
      <c r="G16" s="84"/>
      <c r="H16" s="84"/>
      <c r="I16" s="84"/>
      <c r="J16" s="84"/>
    </row>
    <row r="17" spans="1:11">
      <c r="A17" s="87" t="s">
        <v>235</v>
      </c>
      <c r="B17" s="84"/>
      <c r="C17" s="84"/>
      <c r="D17" s="84"/>
      <c r="E17" s="84"/>
      <c r="F17" s="84"/>
      <c r="G17" s="84"/>
      <c r="H17" s="84"/>
      <c r="I17" s="84"/>
      <c r="J17" s="84"/>
    </row>
    <row r="18" spans="1:11">
      <c r="A18" s="87" t="s">
        <v>236</v>
      </c>
      <c r="B18" s="84"/>
      <c r="C18" s="84"/>
      <c r="D18" s="84"/>
      <c r="E18" s="84"/>
      <c r="F18" s="84"/>
      <c r="G18" s="84"/>
      <c r="H18" s="84"/>
      <c r="I18" s="84"/>
      <c r="J18" s="84"/>
    </row>
    <row r="19" spans="1:11">
      <c r="A19" s="87" t="s">
        <v>237</v>
      </c>
      <c r="B19" s="84"/>
      <c r="C19" s="84"/>
      <c r="D19" s="84"/>
      <c r="E19" s="84"/>
      <c r="F19" s="84"/>
      <c r="G19" s="84"/>
      <c r="H19" s="84"/>
      <c r="I19" s="84"/>
      <c r="J19" s="84"/>
    </row>
    <row r="20" spans="1:11">
      <c r="A20" s="87" t="s">
        <v>238</v>
      </c>
      <c r="B20" s="84"/>
      <c r="C20" s="84"/>
      <c r="D20" s="84"/>
      <c r="E20" s="84"/>
      <c r="F20" s="84"/>
      <c r="G20" s="84"/>
      <c r="H20" s="84"/>
      <c r="I20" s="84"/>
      <c r="J20" s="84"/>
    </row>
    <row r="21" spans="1:11">
      <c r="A21" s="84"/>
      <c r="B21" s="84"/>
      <c r="C21" s="84"/>
      <c r="D21" s="84"/>
      <c r="E21" s="84"/>
      <c r="F21" s="84"/>
      <c r="G21" s="84"/>
      <c r="H21" s="84"/>
      <c r="I21" s="84"/>
      <c r="J21" s="84"/>
    </row>
    <row r="22" spans="1:11" ht="30" customHeight="1">
      <c r="A22" s="104" t="s">
        <v>239</v>
      </c>
      <c r="B22" s="104"/>
      <c r="C22" s="104"/>
      <c r="D22" s="104"/>
      <c r="E22" s="104"/>
      <c r="F22" s="104"/>
      <c r="G22" s="104"/>
      <c r="H22" s="104"/>
      <c r="I22" s="104"/>
      <c r="J22" s="104"/>
    </row>
    <row r="23" spans="1:11" ht="34.5">
      <c r="A23" s="81" t="s">
        <v>43</v>
      </c>
      <c r="B23" s="45" t="s">
        <v>44</v>
      </c>
      <c r="C23" s="45" t="s">
        <v>45</v>
      </c>
      <c r="D23" s="45" t="s">
        <v>46</v>
      </c>
      <c r="E23" s="45" t="s">
        <v>47</v>
      </c>
      <c r="F23" s="45" t="s">
        <v>62</v>
      </c>
      <c r="G23" s="45" t="s">
        <v>49</v>
      </c>
      <c r="H23" s="45" t="s">
        <v>50</v>
      </c>
      <c r="I23" s="45" t="s">
        <v>51</v>
      </c>
      <c r="J23" s="31" t="s">
        <v>52</v>
      </c>
      <c r="K23" s="57" t="s">
        <v>53</v>
      </c>
    </row>
    <row r="24" spans="1:11">
      <c r="A24" s="6" t="s">
        <v>54</v>
      </c>
      <c r="B24" s="13">
        <v>26</v>
      </c>
      <c r="C24" s="13">
        <v>562</v>
      </c>
      <c r="D24" s="13">
        <v>2</v>
      </c>
      <c r="E24" s="13">
        <v>196</v>
      </c>
      <c r="F24" s="13">
        <v>33</v>
      </c>
      <c r="G24" s="13">
        <v>13</v>
      </c>
      <c r="H24" s="13">
        <v>376</v>
      </c>
      <c r="I24" s="13">
        <v>71</v>
      </c>
      <c r="J24" s="3">
        <f>SUM(B24:I24)</f>
        <v>1279</v>
      </c>
      <c r="K24" s="40">
        <f>+J24/J$29</f>
        <v>0.65522540983606559</v>
      </c>
    </row>
    <row r="25" spans="1:11">
      <c r="A25" s="6" t="s">
        <v>55</v>
      </c>
      <c r="B25" s="13">
        <v>7</v>
      </c>
      <c r="C25" s="13">
        <v>99</v>
      </c>
      <c r="D25" s="13">
        <v>2</v>
      </c>
      <c r="E25" s="13">
        <v>44</v>
      </c>
      <c r="F25" s="13">
        <v>8</v>
      </c>
      <c r="G25" s="13">
        <v>3</v>
      </c>
      <c r="H25" s="13">
        <v>80</v>
      </c>
      <c r="I25" s="13">
        <v>23</v>
      </c>
      <c r="J25" s="3">
        <f>SUM(B25:I25)</f>
        <v>266</v>
      </c>
      <c r="K25" s="40">
        <f t="shared" ref="K25:K27" si="0">+J25/J$29</f>
        <v>0.13627049180327869</v>
      </c>
    </row>
    <row r="26" spans="1:11">
      <c r="A26" s="6" t="s">
        <v>56</v>
      </c>
      <c r="B26" s="13">
        <v>0</v>
      </c>
      <c r="C26" s="13">
        <v>35</v>
      </c>
      <c r="D26" s="13">
        <v>0</v>
      </c>
      <c r="E26" s="13">
        <v>10</v>
      </c>
      <c r="F26" s="13">
        <v>3</v>
      </c>
      <c r="G26" s="13">
        <v>0</v>
      </c>
      <c r="H26" s="13">
        <v>18</v>
      </c>
      <c r="I26" s="13">
        <v>5</v>
      </c>
      <c r="J26" s="3">
        <f>SUM(B26:I26)</f>
        <v>71</v>
      </c>
      <c r="K26" s="40">
        <f>+J26/J$29</f>
        <v>3.637295081967213E-2</v>
      </c>
    </row>
    <row r="27" spans="1:11">
      <c r="A27" s="6" t="s">
        <v>57</v>
      </c>
      <c r="B27" s="13">
        <v>0</v>
      </c>
      <c r="C27" s="13">
        <v>0</v>
      </c>
      <c r="D27" s="13">
        <v>0</v>
      </c>
      <c r="E27" s="13">
        <v>0</v>
      </c>
      <c r="F27" s="13">
        <v>0</v>
      </c>
      <c r="G27" s="13">
        <v>0</v>
      </c>
      <c r="H27" s="13">
        <v>1</v>
      </c>
      <c r="I27" s="13">
        <v>0</v>
      </c>
      <c r="J27" s="3">
        <f>SUM(B27:I27)</f>
        <v>1</v>
      </c>
      <c r="K27" s="40">
        <f t="shared" si="0"/>
        <v>5.1229508196721314E-4</v>
      </c>
    </row>
    <row r="28" spans="1:11">
      <c r="A28" s="7" t="s">
        <v>58</v>
      </c>
      <c r="B28" s="13">
        <v>4</v>
      </c>
      <c r="C28" s="13">
        <v>190</v>
      </c>
      <c r="D28" s="13">
        <v>4</v>
      </c>
      <c r="E28" s="13">
        <v>47</v>
      </c>
      <c r="F28" s="13">
        <v>7</v>
      </c>
      <c r="G28" s="13">
        <v>0</v>
      </c>
      <c r="H28" s="13">
        <v>70</v>
      </c>
      <c r="I28" s="13">
        <v>13</v>
      </c>
      <c r="J28" s="3">
        <f>SUM(B28:I28)</f>
        <v>335</v>
      </c>
      <c r="K28" s="40">
        <f>+J28/J$29</f>
        <v>0.1716188524590164</v>
      </c>
    </row>
    <row r="29" spans="1:11">
      <c r="A29" s="9" t="s">
        <v>59</v>
      </c>
      <c r="B29" s="4">
        <f>SUM(B24:B28)</f>
        <v>37</v>
      </c>
      <c r="C29" s="4">
        <f t="shared" ref="C29:J29" si="1">SUM(C24:C28)</f>
        <v>886</v>
      </c>
      <c r="D29" s="4">
        <f t="shared" si="1"/>
        <v>8</v>
      </c>
      <c r="E29" s="4">
        <f t="shared" si="1"/>
        <v>297</v>
      </c>
      <c r="F29" s="4">
        <f t="shared" si="1"/>
        <v>51</v>
      </c>
      <c r="G29" s="4">
        <f t="shared" si="1"/>
        <v>16</v>
      </c>
      <c r="H29" s="4">
        <f t="shared" si="1"/>
        <v>545</v>
      </c>
      <c r="I29" s="4">
        <f t="shared" si="1"/>
        <v>112</v>
      </c>
      <c r="J29" s="4">
        <f t="shared" si="1"/>
        <v>1952</v>
      </c>
      <c r="K29" s="27">
        <f>SUM(K24:K28)</f>
        <v>1</v>
      </c>
    </row>
    <row r="30" spans="1:11">
      <c r="A30" s="6" t="str">
        <f>+'Accommodation &amp; food services'!A30</f>
        <v>Note 1: Statistics after 28 March 2020 by region are based upon 'principal place of business' and not 'registered office'.</v>
      </c>
      <c r="B30" s="6"/>
      <c r="C30" s="6"/>
      <c r="D30" s="6"/>
      <c r="E30" s="6"/>
      <c r="F30" s="6"/>
      <c r="G30" s="6"/>
      <c r="H30" s="6"/>
      <c r="I30" s="6"/>
      <c r="J30" s="6"/>
    </row>
    <row r="31" spans="1:11">
      <c r="A31" s="85"/>
      <c r="B31" s="85"/>
      <c r="C31" s="85"/>
      <c r="D31" s="85"/>
      <c r="E31" s="85"/>
      <c r="F31" s="85"/>
      <c r="G31" s="85"/>
      <c r="H31" s="85"/>
      <c r="I31" s="85"/>
      <c r="J31" s="85"/>
    </row>
    <row r="32" spans="1:11" ht="30" customHeight="1">
      <c r="A32" s="103" t="s">
        <v>240</v>
      </c>
      <c r="B32" s="103"/>
      <c r="C32" s="103"/>
      <c r="D32" s="103"/>
      <c r="E32" s="103"/>
      <c r="F32" s="103"/>
      <c r="G32" s="103"/>
      <c r="H32" s="103"/>
      <c r="I32" s="103"/>
      <c r="J32" s="103"/>
    </row>
    <row r="33" spans="1:12" ht="34.5">
      <c r="A33" s="81" t="s">
        <v>61</v>
      </c>
      <c r="B33" s="45" t="s">
        <v>44</v>
      </c>
      <c r="C33" s="45" t="s">
        <v>45</v>
      </c>
      <c r="D33" s="45" t="s">
        <v>46</v>
      </c>
      <c r="E33" s="45" t="s">
        <v>47</v>
      </c>
      <c r="F33" s="45" t="s">
        <v>62</v>
      </c>
      <c r="G33" s="45" t="s">
        <v>49</v>
      </c>
      <c r="H33" s="45" t="s">
        <v>50</v>
      </c>
      <c r="I33" s="45" t="s">
        <v>51</v>
      </c>
      <c r="J33" s="31" t="s">
        <v>63</v>
      </c>
      <c r="K33" s="57" t="s">
        <v>53</v>
      </c>
    </row>
    <row r="34" spans="1:12">
      <c r="A34" s="6" t="s">
        <v>64</v>
      </c>
      <c r="B34" s="13">
        <v>11</v>
      </c>
      <c r="C34" s="13">
        <v>303</v>
      </c>
      <c r="D34" s="13">
        <v>2</v>
      </c>
      <c r="E34" s="13">
        <v>95</v>
      </c>
      <c r="F34" s="13">
        <v>10</v>
      </c>
      <c r="G34" s="13">
        <v>6</v>
      </c>
      <c r="H34" s="13">
        <v>147</v>
      </c>
      <c r="I34" s="13">
        <v>39</v>
      </c>
      <c r="J34" s="3">
        <f t="shared" ref="J34:J47" si="2">SUM(B34:I34)</f>
        <v>613</v>
      </c>
      <c r="K34" s="40">
        <f>+J34/$J$29</f>
        <v>0.31403688524590162</v>
      </c>
      <c r="L34" s="1"/>
    </row>
    <row r="35" spans="1:12">
      <c r="A35" s="6" t="s">
        <v>65</v>
      </c>
      <c r="B35" s="13">
        <v>16</v>
      </c>
      <c r="C35" s="13">
        <v>443</v>
      </c>
      <c r="D35" s="13">
        <v>2</v>
      </c>
      <c r="E35" s="13">
        <v>73</v>
      </c>
      <c r="F35" s="13">
        <v>13</v>
      </c>
      <c r="G35" s="13">
        <v>2</v>
      </c>
      <c r="H35" s="13">
        <v>177</v>
      </c>
      <c r="I35" s="13">
        <v>36</v>
      </c>
      <c r="J35" s="3">
        <f t="shared" si="2"/>
        <v>762</v>
      </c>
      <c r="K35" s="40">
        <f>+J35/$J$29</f>
        <v>0.39036885245901637</v>
      </c>
      <c r="L35" s="1"/>
    </row>
    <row r="36" spans="1:12">
      <c r="A36" s="6" t="s">
        <v>66</v>
      </c>
      <c r="B36" s="13">
        <v>7</v>
      </c>
      <c r="C36" s="13">
        <v>149</v>
      </c>
      <c r="D36" s="13">
        <v>2</v>
      </c>
      <c r="E36" s="13">
        <v>52</v>
      </c>
      <c r="F36" s="13">
        <v>8</v>
      </c>
      <c r="G36" s="13">
        <v>3</v>
      </c>
      <c r="H36" s="13">
        <v>118</v>
      </c>
      <c r="I36" s="13">
        <v>23</v>
      </c>
      <c r="J36" s="3">
        <f t="shared" si="2"/>
        <v>362</v>
      </c>
      <c r="K36" s="40">
        <f t="shared" ref="K36:K47" si="3">+J36/$J$29</f>
        <v>0.18545081967213115</v>
      </c>
      <c r="L36" s="1"/>
    </row>
    <row r="37" spans="1:12">
      <c r="A37" s="6" t="s">
        <v>67</v>
      </c>
      <c r="B37" s="13">
        <v>17</v>
      </c>
      <c r="C37" s="13">
        <v>467</v>
      </c>
      <c r="D37" s="13">
        <v>2</v>
      </c>
      <c r="E37" s="13">
        <v>139</v>
      </c>
      <c r="F37" s="13">
        <v>26</v>
      </c>
      <c r="G37" s="13">
        <v>9</v>
      </c>
      <c r="H37" s="13">
        <v>255</v>
      </c>
      <c r="I37" s="13">
        <v>52</v>
      </c>
      <c r="J37" s="3">
        <f t="shared" si="2"/>
        <v>967</v>
      </c>
      <c r="K37" s="40">
        <f t="shared" si="3"/>
        <v>0.49538934426229508</v>
      </c>
      <c r="L37" s="1"/>
    </row>
    <row r="38" spans="1:12">
      <c r="A38" s="6" t="s">
        <v>68</v>
      </c>
      <c r="B38" s="13">
        <v>18</v>
      </c>
      <c r="C38" s="13">
        <v>509</v>
      </c>
      <c r="D38" s="13">
        <v>2</v>
      </c>
      <c r="E38" s="13">
        <v>145</v>
      </c>
      <c r="F38" s="13">
        <v>29</v>
      </c>
      <c r="G38" s="13">
        <v>9</v>
      </c>
      <c r="H38" s="13">
        <v>279</v>
      </c>
      <c r="I38" s="13">
        <v>64</v>
      </c>
      <c r="J38" s="3">
        <f t="shared" si="2"/>
        <v>1055</v>
      </c>
      <c r="K38" s="40">
        <f t="shared" si="3"/>
        <v>0.54047131147540983</v>
      </c>
      <c r="L38" s="1"/>
    </row>
    <row r="39" spans="1:12">
      <c r="A39" s="6" t="s">
        <v>69</v>
      </c>
      <c r="B39" s="13">
        <v>7</v>
      </c>
      <c r="C39" s="13">
        <v>243</v>
      </c>
      <c r="D39" s="13">
        <v>3</v>
      </c>
      <c r="E39" s="13">
        <v>105</v>
      </c>
      <c r="F39" s="13">
        <v>14</v>
      </c>
      <c r="G39" s="13">
        <v>6</v>
      </c>
      <c r="H39" s="13">
        <v>204</v>
      </c>
      <c r="I39" s="13">
        <v>52</v>
      </c>
      <c r="J39" s="3">
        <f t="shared" si="2"/>
        <v>634</v>
      </c>
      <c r="K39" s="40">
        <f t="shared" si="3"/>
        <v>0.32479508196721313</v>
      </c>
      <c r="L39" s="1"/>
    </row>
    <row r="40" spans="1:12">
      <c r="A40" s="6" t="s">
        <v>70</v>
      </c>
      <c r="B40" s="13">
        <v>0</v>
      </c>
      <c r="C40" s="13">
        <v>75</v>
      </c>
      <c r="D40" s="13">
        <v>0</v>
      </c>
      <c r="E40" s="13">
        <v>17</v>
      </c>
      <c r="F40" s="13">
        <v>0</v>
      </c>
      <c r="G40" s="13">
        <v>0</v>
      </c>
      <c r="H40" s="13">
        <v>4</v>
      </c>
      <c r="I40" s="13">
        <v>1</v>
      </c>
      <c r="J40" s="3">
        <f t="shared" si="2"/>
        <v>97</v>
      </c>
      <c r="K40" s="40">
        <f t="shared" si="3"/>
        <v>4.9692622950819672E-2</v>
      </c>
      <c r="L40" s="1"/>
    </row>
    <row r="41" spans="1:12">
      <c r="A41" s="6" t="s">
        <v>71</v>
      </c>
      <c r="B41" s="13">
        <v>0</v>
      </c>
      <c r="C41" s="13">
        <v>22</v>
      </c>
      <c r="D41" s="13">
        <v>0</v>
      </c>
      <c r="E41" s="13">
        <v>9</v>
      </c>
      <c r="F41" s="13">
        <v>1</v>
      </c>
      <c r="G41" s="13">
        <v>1</v>
      </c>
      <c r="H41" s="13">
        <v>8</v>
      </c>
      <c r="I41" s="13">
        <v>1</v>
      </c>
      <c r="J41" s="3">
        <f t="shared" si="2"/>
        <v>42</v>
      </c>
      <c r="K41" s="40">
        <f t="shared" si="3"/>
        <v>2.151639344262295E-2</v>
      </c>
      <c r="L41" s="1"/>
    </row>
    <row r="42" spans="1:12">
      <c r="A42" s="6" t="s">
        <v>72</v>
      </c>
      <c r="B42" s="13">
        <v>0</v>
      </c>
      <c r="C42" s="13">
        <v>7</v>
      </c>
      <c r="D42" s="13">
        <v>0</v>
      </c>
      <c r="E42" s="13">
        <v>0</v>
      </c>
      <c r="F42" s="13">
        <v>0</v>
      </c>
      <c r="G42" s="13">
        <v>0</v>
      </c>
      <c r="H42" s="13">
        <v>0</v>
      </c>
      <c r="I42" s="13">
        <v>1</v>
      </c>
      <c r="J42" s="3">
        <f t="shared" si="2"/>
        <v>8</v>
      </c>
      <c r="K42" s="40">
        <f t="shared" si="3"/>
        <v>4.0983606557377051E-3</v>
      </c>
      <c r="L42" s="1"/>
    </row>
    <row r="43" spans="1:12">
      <c r="A43" s="6" t="s">
        <v>73</v>
      </c>
      <c r="B43" s="13">
        <v>1</v>
      </c>
      <c r="C43" s="13">
        <v>14</v>
      </c>
      <c r="D43" s="13">
        <v>0</v>
      </c>
      <c r="E43" s="13">
        <v>8</v>
      </c>
      <c r="F43" s="13">
        <v>3</v>
      </c>
      <c r="G43" s="13">
        <v>1</v>
      </c>
      <c r="H43" s="13">
        <v>9</v>
      </c>
      <c r="I43" s="13">
        <v>2</v>
      </c>
      <c r="J43" s="3">
        <f t="shared" si="2"/>
        <v>38</v>
      </c>
      <c r="K43" s="40">
        <f t="shared" si="3"/>
        <v>1.9467213114754099E-2</v>
      </c>
      <c r="L43" s="1"/>
    </row>
    <row r="44" spans="1:12">
      <c r="A44" s="6" t="s">
        <v>74</v>
      </c>
      <c r="B44" s="13">
        <v>17</v>
      </c>
      <c r="C44" s="13">
        <v>340</v>
      </c>
      <c r="D44" s="13">
        <v>2</v>
      </c>
      <c r="E44" s="13">
        <v>155</v>
      </c>
      <c r="F44" s="13">
        <v>30</v>
      </c>
      <c r="G44" s="13">
        <v>10</v>
      </c>
      <c r="H44" s="13">
        <v>239</v>
      </c>
      <c r="I44" s="13">
        <v>63</v>
      </c>
      <c r="J44" s="3">
        <f t="shared" si="2"/>
        <v>856</v>
      </c>
      <c r="K44" s="40">
        <f t="shared" si="3"/>
        <v>0.43852459016393441</v>
      </c>
      <c r="L44" s="1"/>
    </row>
    <row r="45" spans="1:12">
      <c r="A45" s="6" t="s">
        <v>75</v>
      </c>
      <c r="B45" s="13">
        <v>0</v>
      </c>
      <c r="C45" s="13">
        <v>3</v>
      </c>
      <c r="D45" s="13">
        <v>0</v>
      </c>
      <c r="E45" s="13">
        <v>1</v>
      </c>
      <c r="F45" s="13">
        <v>0</v>
      </c>
      <c r="G45" s="13">
        <v>1</v>
      </c>
      <c r="H45" s="13">
        <v>3</v>
      </c>
      <c r="I45" s="13">
        <v>1</v>
      </c>
      <c r="J45" s="3">
        <f>SUM(B45:I45)</f>
        <v>9</v>
      </c>
      <c r="K45" s="40">
        <f t="shared" si="3"/>
        <v>4.6106557377049179E-3</v>
      </c>
      <c r="L45" s="1"/>
    </row>
    <row r="46" spans="1:12">
      <c r="A46" s="6" t="s">
        <v>76</v>
      </c>
      <c r="B46" s="13">
        <v>0</v>
      </c>
      <c r="C46" s="13">
        <v>5</v>
      </c>
      <c r="D46" s="13">
        <v>0</v>
      </c>
      <c r="E46" s="13">
        <v>1</v>
      </c>
      <c r="F46" s="13">
        <v>1</v>
      </c>
      <c r="G46" s="13">
        <v>0</v>
      </c>
      <c r="H46" s="13">
        <v>2</v>
      </c>
      <c r="I46" s="13">
        <v>2</v>
      </c>
      <c r="J46" s="3">
        <f t="shared" si="2"/>
        <v>11</v>
      </c>
      <c r="K46" s="40">
        <f t="shared" si="3"/>
        <v>5.6352459016393444E-3</v>
      </c>
      <c r="L46" s="1"/>
    </row>
    <row r="47" spans="1:12">
      <c r="A47" s="7" t="s">
        <v>77</v>
      </c>
      <c r="B47" s="13">
        <v>18</v>
      </c>
      <c r="C47" s="13">
        <v>398</v>
      </c>
      <c r="D47" s="13">
        <v>4</v>
      </c>
      <c r="E47" s="13">
        <v>127</v>
      </c>
      <c r="F47" s="13">
        <v>19</v>
      </c>
      <c r="G47" s="13">
        <v>9</v>
      </c>
      <c r="H47" s="13">
        <v>241</v>
      </c>
      <c r="I47" s="13">
        <v>54</v>
      </c>
      <c r="J47" s="3">
        <f t="shared" si="2"/>
        <v>870</v>
      </c>
      <c r="K47" s="40">
        <f t="shared" si="3"/>
        <v>0.44569672131147542</v>
      </c>
      <c r="L47" s="1"/>
    </row>
    <row r="48" spans="1:12">
      <c r="A48" s="9" t="s">
        <v>59</v>
      </c>
      <c r="B48" s="4">
        <f t="shared" ref="B48:I48" si="4">SUM(B34:B47)</f>
        <v>112</v>
      </c>
      <c r="C48" s="4">
        <f t="shared" si="4"/>
        <v>2978</v>
      </c>
      <c r="D48" s="4">
        <f t="shared" si="4"/>
        <v>19</v>
      </c>
      <c r="E48" s="4">
        <f t="shared" si="4"/>
        <v>927</v>
      </c>
      <c r="F48" s="4">
        <f t="shared" si="4"/>
        <v>154</v>
      </c>
      <c r="G48" s="4">
        <f t="shared" si="4"/>
        <v>57</v>
      </c>
      <c r="H48" s="4">
        <f t="shared" si="4"/>
        <v>1686</v>
      </c>
      <c r="I48" s="4">
        <f t="shared" si="4"/>
        <v>391</v>
      </c>
      <c r="J48" s="4">
        <f>SUM(J34:J47)</f>
        <v>6324</v>
      </c>
      <c r="K48" s="4"/>
    </row>
    <row r="49" spans="1:18">
      <c r="A49" s="6" t="str">
        <f>+A30</f>
        <v>Note 1: Statistics after 28 March 2020 by region are based upon 'principal place of business' and not 'registered office'.</v>
      </c>
      <c r="B49" s="87"/>
      <c r="C49" s="87"/>
      <c r="D49" s="87"/>
      <c r="E49" s="87"/>
      <c r="F49" s="87"/>
      <c r="G49" s="87"/>
      <c r="H49" s="87"/>
      <c r="I49" s="87"/>
      <c r="J49" s="90"/>
    </row>
    <row r="50" spans="1:18">
      <c r="A50" s="105" t="s">
        <v>78</v>
      </c>
      <c r="B50" s="105"/>
      <c r="C50" s="105"/>
      <c r="D50" s="105"/>
      <c r="E50" s="105"/>
      <c r="F50" s="105"/>
      <c r="G50" s="105"/>
      <c r="H50" s="105"/>
      <c r="I50" s="105"/>
      <c r="J50" s="105"/>
      <c r="K50" s="105"/>
      <c r="L50" s="105"/>
      <c r="M50" s="105"/>
      <c r="N50" s="105"/>
      <c r="O50" s="105"/>
      <c r="P50" s="105"/>
      <c r="Q50" s="105"/>
      <c r="R50" s="105"/>
    </row>
    <row r="51" spans="1:18">
      <c r="A51" s="87"/>
      <c r="B51" s="87"/>
      <c r="C51" s="87"/>
      <c r="D51" s="87"/>
      <c r="E51" s="87"/>
      <c r="F51" s="87"/>
      <c r="G51" s="87"/>
      <c r="H51" s="87"/>
      <c r="I51" s="87"/>
      <c r="J51" s="87"/>
      <c r="K51" s="87"/>
      <c r="L51" s="87"/>
      <c r="M51" s="87"/>
      <c r="N51" s="87"/>
      <c r="O51" s="87"/>
      <c r="P51" s="87"/>
      <c r="Q51" s="87"/>
      <c r="R51" s="87"/>
    </row>
    <row r="52" spans="1:18" ht="30" customHeight="1">
      <c r="A52" s="103" t="s">
        <v>241</v>
      </c>
      <c r="B52" s="103"/>
      <c r="C52" s="103"/>
      <c r="D52" s="103"/>
      <c r="E52" s="103"/>
      <c r="F52" s="103"/>
      <c r="G52" s="103"/>
      <c r="H52" s="103"/>
      <c r="I52" s="103"/>
      <c r="J52" s="103"/>
    </row>
    <row r="53" spans="1:18" ht="34.5">
      <c r="A53" s="80"/>
      <c r="B53" s="1" t="s">
        <v>44</v>
      </c>
      <c r="C53" s="1" t="s">
        <v>45</v>
      </c>
      <c r="D53" s="1" t="s">
        <v>46</v>
      </c>
      <c r="E53" s="1" t="s">
        <v>47</v>
      </c>
      <c r="F53" s="1" t="s">
        <v>62</v>
      </c>
      <c r="G53" s="1" t="s">
        <v>49</v>
      </c>
      <c r="H53" s="1" t="s">
        <v>50</v>
      </c>
      <c r="I53" s="1" t="s">
        <v>51</v>
      </c>
      <c r="J53" s="2" t="s">
        <v>59</v>
      </c>
      <c r="K53" s="57" t="s">
        <v>53</v>
      </c>
    </row>
    <row r="54" spans="1:18">
      <c r="A54" s="106" t="s">
        <v>80</v>
      </c>
      <c r="B54" s="106"/>
      <c r="C54" s="106"/>
      <c r="D54" s="106"/>
      <c r="E54" s="106"/>
      <c r="F54" s="106"/>
      <c r="G54" s="106"/>
      <c r="H54" s="106"/>
      <c r="I54" s="106"/>
      <c r="J54" s="106"/>
      <c r="K54" s="61"/>
    </row>
    <row r="55" spans="1:18">
      <c r="A55" s="69" t="s">
        <v>81</v>
      </c>
      <c r="B55" s="13">
        <v>31</v>
      </c>
      <c r="C55" s="13">
        <v>707</v>
      </c>
      <c r="D55" s="13">
        <v>6</v>
      </c>
      <c r="E55" s="13">
        <v>224</v>
      </c>
      <c r="F55" s="13">
        <v>42</v>
      </c>
      <c r="G55" s="13">
        <v>14</v>
      </c>
      <c r="H55" s="13">
        <v>423</v>
      </c>
      <c r="I55" s="13">
        <v>88</v>
      </c>
      <c r="J55" s="3">
        <f>SUM(B55:I55)</f>
        <v>1535</v>
      </c>
      <c r="K55" s="40">
        <f>+J55/$J$29</f>
        <v>0.78637295081967218</v>
      </c>
    </row>
    <row r="56" spans="1:18" ht="22.5">
      <c r="A56" s="80" t="s">
        <v>82</v>
      </c>
      <c r="B56" s="13">
        <v>25</v>
      </c>
      <c r="C56" s="13">
        <v>689</v>
      </c>
      <c r="D56" s="13">
        <v>7</v>
      </c>
      <c r="E56" s="13">
        <v>209</v>
      </c>
      <c r="F56" s="13">
        <v>34</v>
      </c>
      <c r="G56" s="13">
        <v>8</v>
      </c>
      <c r="H56" s="13">
        <v>338</v>
      </c>
      <c r="I56" s="13">
        <v>75</v>
      </c>
      <c r="J56" s="3">
        <f t="shared" ref="J56:J68" si="5">SUM(B56:I56)</f>
        <v>1385</v>
      </c>
      <c r="K56" s="40">
        <f t="shared" ref="K56:K68" si="6">+J56/$J$29</f>
        <v>0.70952868852459017</v>
      </c>
    </row>
    <row r="57" spans="1:18" ht="22.5">
      <c r="A57" s="80" t="s">
        <v>83</v>
      </c>
      <c r="B57" s="13">
        <v>16</v>
      </c>
      <c r="C57" s="13">
        <v>460</v>
      </c>
      <c r="D57" s="13">
        <v>4</v>
      </c>
      <c r="E57" s="13">
        <v>63</v>
      </c>
      <c r="F57" s="13">
        <v>16</v>
      </c>
      <c r="G57" s="13">
        <v>3</v>
      </c>
      <c r="H57" s="13">
        <v>185</v>
      </c>
      <c r="I57" s="13">
        <v>31</v>
      </c>
      <c r="J57" s="3">
        <f t="shared" si="5"/>
        <v>778</v>
      </c>
      <c r="K57" s="40">
        <f t="shared" si="6"/>
        <v>0.39856557377049179</v>
      </c>
    </row>
    <row r="58" spans="1:18" ht="22.5">
      <c r="A58" s="80" t="s">
        <v>84</v>
      </c>
      <c r="B58" s="13">
        <v>5</v>
      </c>
      <c r="C58" s="13">
        <v>152</v>
      </c>
      <c r="D58" s="13">
        <v>0</v>
      </c>
      <c r="E58" s="13">
        <v>25</v>
      </c>
      <c r="F58" s="13">
        <v>4</v>
      </c>
      <c r="G58" s="13">
        <v>1</v>
      </c>
      <c r="H58" s="13">
        <v>55</v>
      </c>
      <c r="I58" s="13">
        <v>9</v>
      </c>
      <c r="J58" s="3">
        <f t="shared" si="5"/>
        <v>251</v>
      </c>
      <c r="K58" s="40">
        <f t="shared" si="6"/>
        <v>0.1285860655737705</v>
      </c>
    </row>
    <row r="59" spans="1:18">
      <c r="A59" s="80" t="s">
        <v>85</v>
      </c>
      <c r="B59" s="13">
        <v>3</v>
      </c>
      <c r="C59" s="13">
        <v>133</v>
      </c>
      <c r="D59" s="13">
        <v>0</v>
      </c>
      <c r="E59" s="13">
        <v>38</v>
      </c>
      <c r="F59" s="13">
        <v>7</v>
      </c>
      <c r="G59" s="13">
        <v>1</v>
      </c>
      <c r="H59" s="13">
        <v>44</v>
      </c>
      <c r="I59" s="13">
        <v>6</v>
      </c>
      <c r="J59" s="3">
        <f t="shared" si="5"/>
        <v>232</v>
      </c>
      <c r="K59" s="40">
        <f t="shared" si="6"/>
        <v>0.11885245901639344</v>
      </c>
    </row>
    <row r="60" spans="1:18" ht="22.5">
      <c r="A60" s="80" t="s">
        <v>86</v>
      </c>
      <c r="B60" s="13">
        <v>2</v>
      </c>
      <c r="C60" s="13">
        <v>232</v>
      </c>
      <c r="D60" s="13">
        <v>1</v>
      </c>
      <c r="E60" s="13">
        <v>28</v>
      </c>
      <c r="F60" s="13">
        <v>8</v>
      </c>
      <c r="G60" s="13">
        <v>2</v>
      </c>
      <c r="H60" s="13">
        <v>46</v>
      </c>
      <c r="I60" s="13">
        <v>7</v>
      </c>
      <c r="J60" s="3">
        <f t="shared" si="5"/>
        <v>326</v>
      </c>
      <c r="K60" s="40">
        <f t="shared" si="6"/>
        <v>0.16700819672131148</v>
      </c>
    </row>
    <row r="61" spans="1:18" ht="22.5">
      <c r="A61" s="80" t="s">
        <v>87</v>
      </c>
      <c r="B61" s="13">
        <v>0</v>
      </c>
      <c r="C61" s="13">
        <v>25</v>
      </c>
      <c r="D61" s="13">
        <v>0</v>
      </c>
      <c r="E61" s="13">
        <v>9</v>
      </c>
      <c r="F61" s="13">
        <v>2</v>
      </c>
      <c r="G61" s="13">
        <v>0</v>
      </c>
      <c r="H61" s="13">
        <v>7</v>
      </c>
      <c r="I61" s="13">
        <v>2</v>
      </c>
      <c r="J61" s="3">
        <f t="shared" si="5"/>
        <v>45</v>
      </c>
      <c r="K61" s="40">
        <f t="shared" si="6"/>
        <v>2.3053278688524591E-2</v>
      </c>
    </row>
    <row r="62" spans="1:18">
      <c r="A62" s="80" t="s">
        <v>88</v>
      </c>
      <c r="B62" s="13">
        <v>0</v>
      </c>
      <c r="C62" s="13">
        <v>23</v>
      </c>
      <c r="D62" s="13">
        <v>0</v>
      </c>
      <c r="E62" s="13">
        <v>9</v>
      </c>
      <c r="F62" s="13">
        <v>1</v>
      </c>
      <c r="G62" s="13">
        <v>0</v>
      </c>
      <c r="H62" s="13">
        <v>8</v>
      </c>
      <c r="I62" s="13">
        <v>1</v>
      </c>
      <c r="J62" s="3">
        <f t="shared" si="5"/>
        <v>42</v>
      </c>
      <c r="K62" s="40">
        <f t="shared" si="6"/>
        <v>2.151639344262295E-2</v>
      </c>
    </row>
    <row r="63" spans="1:18" s="12" customFormat="1" ht="33.75">
      <c r="A63" s="80" t="s">
        <v>89</v>
      </c>
      <c r="B63" s="13">
        <v>0</v>
      </c>
      <c r="C63" s="13">
        <v>64</v>
      </c>
      <c r="D63" s="13">
        <v>1</v>
      </c>
      <c r="E63" s="13">
        <v>4</v>
      </c>
      <c r="F63" s="13">
        <v>2</v>
      </c>
      <c r="G63" s="13">
        <v>1</v>
      </c>
      <c r="H63" s="13">
        <v>4</v>
      </c>
      <c r="I63" s="13">
        <v>1</v>
      </c>
      <c r="J63" s="3">
        <f t="shared" si="5"/>
        <v>77</v>
      </c>
      <c r="K63" s="40">
        <f t="shared" si="6"/>
        <v>3.9446721311475412E-2</v>
      </c>
    </row>
    <row r="64" spans="1:18" ht="22.5">
      <c r="A64" s="80" t="s">
        <v>90</v>
      </c>
      <c r="B64" s="13">
        <v>0</v>
      </c>
      <c r="C64" s="13">
        <v>4</v>
      </c>
      <c r="D64" s="13">
        <v>0</v>
      </c>
      <c r="E64" s="13">
        <v>1</v>
      </c>
      <c r="F64" s="13">
        <v>0</v>
      </c>
      <c r="G64" s="13">
        <v>1</v>
      </c>
      <c r="H64" s="13">
        <v>6</v>
      </c>
      <c r="I64" s="13">
        <v>1</v>
      </c>
      <c r="J64" s="3">
        <f t="shared" si="5"/>
        <v>13</v>
      </c>
      <c r="K64" s="40">
        <f t="shared" si="6"/>
        <v>6.6598360655737701E-3</v>
      </c>
    </row>
    <row r="65" spans="1:18" ht="22.5">
      <c r="A65" s="80" t="s">
        <v>91</v>
      </c>
      <c r="B65" s="13">
        <v>0</v>
      </c>
      <c r="C65" s="13">
        <v>4</v>
      </c>
      <c r="D65" s="13">
        <v>0</v>
      </c>
      <c r="E65" s="13">
        <v>0</v>
      </c>
      <c r="F65" s="13">
        <v>1</v>
      </c>
      <c r="G65" s="13">
        <v>0</v>
      </c>
      <c r="H65" s="13">
        <v>1</v>
      </c>
      <c r="I65" s="13">
        <v>0</v>
      </c>
      <c r="J65" s="3">
        <f t="shared" si="5"/>
        <v>6</v>
      </c>
      <c r="K65" s="40">
        <f t="shared" si="6"/>
        <v>3.0737704918032786E-3</v>
      </c>
    </row>
    <row r="66" spans="1:18" ht="22.5">
      <c r="A66" s="80" t="s">
        <v>92</v>
      </c>
      <c r="B66" s="13">
        <v>0</v>
      </c>
      <c r="C66" s="13">
        <v>18</v>
      </c>
      <c r="D66" s="13">
        <v>0</v>
      </c>
      <c r="E66" s="13">
        <v>1</v>
      </c>
      <c r="F66" s="13">
        <v>0</v>
      </c>
      <c r="G66" s="13">
        <v>0</v>
      </c>
      <c r="H66" s="13">
        <v>0</v>
      </c>
      <c r="I66" s="13">
        <v>0</v>
      </c>
      <c r="J66" s="3">
        <f t="shared" ref="J66:J67" si="7">SUM(B66:I66)</f>
        <v>19</v>
      </c>
      <c r="K66" s="40">
        <f t="shared" si="6"/>
        <v>9.7336065573770496E-3</v>
      </c>
    </row>
    <row r="67" spans="1:18" ht="22.5">
      <c r="A67" s="80" t="s">
        <v>93</v>
      </c>
      <c r="B67" s="13">
        <v>0</v>
      </c>
      <c r="C67" s="13">
        <v>3</v>
      </c>
      <c r="D67" s="13">
        <v>0</v>
      </c>
      <c r="E67" s="13">
        <v>3</v>
      </c>
      <c r="F67" s="13">
        <v>0</v>
      </c>
      <c r="G67" s="13">
        <v>1</v>
      </c>
      <c r="H67" s="13">
        <v>1</v>
      </c>
      <c r="I67" s="13">
        <v>1</v>
      </c>
      <c r="J67" s="3">
        <f t="shared" si="7"/>
        <v>9</v>
      </c>
      <c r="K67" s="40">
        <f t="shared" si="6"/>
        <v>4.6106557377049179E-3</v>
      </c>
    </row>
    <row r="68" spans="1:18" ht="22.5">
      <c r="A68" s="80" t="s">
        <v>94</v>
      </c>
      <c r="B68" s="13">
        <v>0</v>
      </c>
      <c r="C68" s="13">
        <v>0</v>
      </c>
      <c r="D68" s="13">
        <v>0</v>
      </c>
      <c r="E68" s="13">
        <v>2</v>
      </c>
      <c r="F68" s="13">
        <v>0</v>
      </c>
      <c r="G68" s="13">
        <v>0</v>
      </c>
      <c r="H68" s="13">
        <v>0</v>
      </c>
      <c r="I68" s="13">
        <v>0</v>
      </c>
      <c r="J68" s="3">
        <f t="shared" si="5"/>
        <v>2</v>
      </c>
      <c r="K68" s="40">
        <f t="shared" si="6"/>
        <v>1.0245901639344263E-3</v>
      </c>
    </row>
    <row r="69" spans="1:18" ht="14.45" customHeight="1">
      <c r="A69" s="53" t="s">
        <v>59</v>
      </c>
      <c r="B69" s="4">
        <f>SUM(B55:B68)</f>
        <v>82</v>
      </c>
      <c r="C69" s="4">
        <f t="shared" ref="C69:J69" si="8">SUM(C55:C68)</f>
        <v>2514</v>
      </c>
      <c r="D69" s="4">
        <f t="shared" si="8"/>
        <v>19</v>
      </c>
      <c r="E69" s="4">
        <f t="shared" si="8"/>
        <v>616</v>
      </c>
      <c r="F69" s="4">
        <f t="shared" si="8"/>
        <v>117</v>
      </c>
      <c r="G69" s="4">
        <f t="shared" si="8"/>
        <v>32</v>
      </c>
      <c r="H69" s="4">
        <f t="shared" si="8"/>
        <v>1118</v>
      </c>
      <c r="I69" s="4">
        <f t="shared" si="8"/>
        <v>222</v>
      </c>
      <c r="J69" s="4">
        <f t="shared" si="8"/>
        <v>4720</v>
      </c>
      <c r="K69" s="4"/>
    </row>
    <row r="70" spans="1:18" ht="14.45" customHeight="1">
      <c r="A70" s="6" t="str">
        <f>+A49</f>
        <v>Note 1: Statistics after 28 March 2020 by region are based upon 'principal place of business' and not 'registered office'.</v>
      </c>
      <c r="B70" s="3"/>
      <c r="C70" s="3"/>
      <c r="D70" s="3"/>
      <c r="E70" s="3"/>
      <c r="F70" s="3"/>
      <c r="G70" s="3"/>
      <c r="H70" s="3"/>
      <c r="I70" s="3"/>
      <c r="J70" s="3"/>
    </row>
    <row r="71" spans="1:18" ht="14.45" customHeight="1">
      <c r="A71" s="39" t="s">
        <v>95</v>
      </c>
      <c r="B71" s="39"/>
      <c r="C71" s="39"/>
      <c r="D71" s="39"/>
      <c r="E71" s="39"/>
      <c r="F71" s="39"/>
      <c r="G71" s="39"/>
      <c r="H71" s="39"/>
      <c r="I71" s="39"/>
      <c r="J71" s="39"/>
      <c r="K71" s="39"/>
      <c r="L71" s="39"/>
      <c r="M71" s="39"/>
      <c r="N71" s="39"/>
      <c r="O71" s="39"/>
      <c r="P71" s="39"/>
      <c r="Q71" s="39"/>
      <c r="R71" s="39"/>
    </row>
    <row r="72" spans="1:18" ht="28.5" customHeight="1">
      <c r="A72" s="98" t="s">
        <v>96</v>
      </c>
      <c r="B72" s="98"/>
      <c r="C72" s="98"/>
      <c r="D72" s="98"/>
      <c r="E72" s="98"/>
      <c r="F72" s="98"/>
      <c r="G72" s="98"/>
      <c r="H72" s="98"/>
      <c r="I72" s="98"/>
      <c r="J72" s="98"/>
      <c r="K72" s="87"/>
      <c r="L72" s="87"/>
      <c r="M72" s="87"/>
      <c r="N72" s="87"/>
      <c r="O72" s="87"/>
      <c r="P72" s="87"/>
      <c r="Q72" s="87"/>
      <c r="R72" s="87"/>
    </row>
    <row r="73" spans="1:18">
      <c r="A73" s="98" t="s">
        <v>97</v>
      </c>
      <c r="B73" s="98"/>
      <c r="C73" s="98"/>
      <c r="D73" s="98"/>
      <c r="E73" s="98"/>
      <c r="F73" s="98"/>
      <c r="G73" s="98"/>
      <c r="H73" s="98"/>
      <c r="I73" s="98"/>
      <c r="J73" s="98"/>
      <c r="K73" s="87"/>
      <c r="L73" s="87"/>
      <c r="M73" s="87"/>
      <c r="N73" s="87"/>
      <c r="O73" s="87"/>
      <c r="P73" s="87"/>
      <c r="Q73" s="87"/>
      <c r="R73" s="87"/>
    </row>
    <row r="74" spans="1:18" ht="14.45" customHeight="1">
      <c r="A74" s="63"/>
      <c r="B74" s="3"/>
      <c r="C74" s="3"/>
      <c r="D74" s="3"/>
      <c r="E74" s="3"/>
      <c r="F74" s="3"/>
      <c r="G74" s="3"/>
      <c r="H74" s="3"/>
      <c r="I74" s="3"/>
      <c r="J74" s="3"/>
    </row>
    <row r="75" spans="1:18" ht="28.5" customHeight="1">
      <c r="A75" s="103" t="s">
        <v>242</v>
      </c>
      <c r="B75" s="103"/>
      <c r="C75" s="103"/>
      <c r="D75" s="103"/>
      <c r="E75" s="103"/>
      <c r="F75" s="103"/>
      <c r="G75" s="103"/>
      <c r="H75" s="103"/>
      <c r="I75" s="103"/>
      <c r="J75" s="103"/>
    </row>
    <row r="76" spans="1:18" ht="34.5">
      <c r="A76" s="80"/>
      <c r="B76" s="1" t="s">
        <v>44</v>
      </c>
      <c r="C76" s="1" t="s">
        <v>45</v>
      </c>
      <c r="D76" s="1" t="s">
        <v>46</v>
      </c>
      <c r="E76" s="1" t="s">
        <v>47</v>
      </c>
      <c r="F76" s="1" t="s">
        <v>62</v>
      </c>
      <c r="G76" s="1" t="s">
        <v>49</v>
      </c>
      <c r="H76" s="1" t="s">
        <v>50</v>
      </c>
      <c r="I76" s="1" t="s">
        <v>51</v>
      </c>
      <c r="J76" s="2" t="s">
        <v>59</v>
      </c>
      <c r="K76" s="57" t="s">
        <v>53</v>
      </c>
    </row>
    <row r="77" spans="1:18">
      <c r="A77" s="106" t="s">
        <v>80</v>
      </c>
      <c r="B77" s="106"/>
      <c r="C77" s="106"/>
      <c r="D77" s="106"/>
      <c r="E77" s="106"/>
      <c r="F77" s="106"/>
      <c r="G77" s="106"/>
      <c r="H77" s="106"/>
      <c r="I77" s="106"/>
      <c r="J77" s="106"/>
      <c r="K77" s="61"/>
    </row>
    <row r="78" spans="1:18">
      <c r="A78" s="80" t="s">
        <v>99</v>
      </c>
      <c r="B78" s="13">
        <v>25</v>
      </c>
      <c r="C78" s="13">
        <v>681</v>
      </c>
      <c r="D78" s="13">
        <v>7</v>
      </c>
      <c r="E78" s="13">
        <v>205</v>
      </c>
      <c r="F78" s="13">
        <v>33</v>
      </c>
      <c r="G78" s="13">
        <v>8</v>
      </c>
      <c r="H78" s="13">
        <v>321</v>
      </c>
      <c r="I78" s="13">
        <v>74</v>
      </c>
      <c r="J78" s="3">
        <f>SUM(B78:I78)</f>
        <v>1354</v>
      </c>
      <c r="K78" s="40">
        <f>+J78/$J$29</f>
        <v>0.69364754098360659</v>
      </c>
    </row>
    <row r="79" spans="1:18">
      <c r="A79" s="80" t="s">
        <v>100</v>
      </c>
      <c r="B79" s="13">
        <v>15</v>
      </c>
      <c r="C79" s="13">
        <v>469</v>
      </c>
      <c r="D79" s="13">
        <v>7</v>
      </c>
      <c r="E79" s="13">
        <v>117</v>
      </c>
      <c r="F79" s="13">
        <v>26</v>
      </c>
      <c r="G79" s="13">
        <v>5</v>
      </c>
      <c r="H79" s="13">
        <v>219</v>
      </c>
      <c r="I79" s="13">
        <v>36</v>
      </c>
      <c r="J79" s="3">
        <f t="shared" ref="J79:J82" si="9">SUM(B79:I79)</f>
        <v>894</v>
      </c>
      <c r="K79" s="40">
        <f t="shared" ref="K79:K82" si="10">+J79/$J$29</f>
        <v>0.45799180327868855</v>
      </c>
    </row>
    <row r="80" spans="1:18">
      <c r="A80" s="80" t="s">
        <v>101</v>
      </c>
      <c r="B80" s="13">
        <v>7</v>
      </c>
      <c r="C80" s="13">
        <v>284</v>
      </c>
      <c r="D80" s="13">
        <v>4</v>
      </c>
      <c r="E80" s="13">
        <v>80</v>
      </c>
      <c r="F80" s="13">
        <v>12</v>
      </c>
      <c r="G80" s="13">
        <v>3</v>
      </c>
      <c r="H80" s="13">
        <v>116</v>
      </c>
      <c r="I80" s="13">
        <v>19</v>
      </c>
      <c r="J80" s="3">
        <f t="shared" si="9"/>
        <v>525</v>
      </c>
      <c r="K80" s="40">
        <f t="shared" si="10"/>
        <v>0.26895491803278687</v>
      </c>
    </row>
    <row r="81" spans="1:18">
      <c r="A81" s="80" t="s">
        <v>102</v>
      </c>
      <c r="B81" s="13">
        <v>0</v>
      </c>
      <c r="C81" s="13">
        <v>101</v>
      </c>
      <c r="D81" s="13">
        <v>0</v>
      </c>
      <c r="E81" s="13">
        <v>18</v>
      </c>
      <c r="F81" s="13">
        <v>5</v>
      </c>
      <c r="G81" s="13">
        <v>3</v>
      </c>
      <c r="H81" s="13">
        <v>34</v>
      </c>
      <c r="I81" s="13">
        <v>2</v>
      </c>
      <c r="J81" s="3">
        <f t="shared" si="9"/>
        <v>163</v>
      </c>
      <c r="K81" s="40">
        <f t="shared" si="10"/>
        <v>8.350409836065574E-2</v>
      </c>
    </row>
    <row r="82" spans="1:18">
      <c r="A82" s="80" t="s">
        <v>103</v>
      </c>
      <c r="B82" s="13">
        <v>0</v>
      </c>
      <c r="C82" s="13">
        <v>139</v>
      </c>
      <c r="D82" s="13">
        <v>1</v>
      </c>
      <c r="E82" s="13">
        <v>20</v>
      </c>
      <c r="F82" s="13">
        <v>5</v>
      </c>
      <c r="G82" s="13">
        <v>2</v>
      </c>
      <c r="H82" s="13">
        <v>31</v>
      </c>
      <c r="I82" s="13">
        <v>2</v>
      </c>
      <c r="J82" s="3">
        <f t="shared" si="9"/>
        <v>200</v>
      </c>
      <c r="K82" s="40">
        <f t="shared" si="10"/>
        <v>0.10245901639344263</v>
      </c>
    </row>
    <row r="83" spans="1:18" ht="14.45" customHeight="1">
      <c r="A83" s="53" t="s">
        <v>59</v>
      </c>
      <c r="B83" s="4">
        <f t="shared" ref="B83:J83" si="11">SUM(B78:B82)</f>
        <v>47</v>
      </c>
      <c r="C83" s="4">
        <f t="shared" si="11"/>
        <v>1674</v>
      </c>
      <c r="D83" s="4">
        <f t="shared" si="11"/>
        <v>19</v>
      </c>
      <c r="E83" s="4">
        <f t="shared" si="11"/>
        <v>440</v>
      </c>
      <c r="F83" s="4">
        <f t="shared" si="11"/>
        <v>81</v>
      </c>
      <c r="G83" s="4">
        <f t="shared" si="11"/>
        <v>21</v>
      </c>
      <c r="H83" s="4">
        <f t="shared" si="11"/>
        <v>721</v>
      </c>
      <c r="I83" s="4">
        <f t="shared" si="11"/>
        <v>133</v>
      </c>
      <c r="J83" s="4">
        <f t="shared" si="11"/>
        <v>3136</v>
      </c>
      <c r="K83" s="4"/>
    </row>
    <row r="84" spans="1:18" ht="14.45" customHeight="1">
      <c r="A84" s="6" t="str">
        <f>+A70</f>
        <v>Note 1: Statistics after 28 March 2020 by region are based upon 'principal place of business' and not 'registered office'.</v>
      </c>
      <c r="B84" s="3"/>
      <c r="C84" s="3"/>
      <c r="D84" s="3"/>
      <c r="E84" s="3"/>
      <c r="F84" s="3"/>
      <c r="G84" s="3"/>
      <c r="H84" s="3"/>
      <c r="I84" s="3"/>
      <c r="J84" s="3"/>
    </row>
    <row r="85" spans="1:18">
      <c r="A85" s="39" t="s">
        <v>95</v>
      </c>
      <c r="B85" s="39"/>
      <c r="C85" s="39"/>
      <c r="D85" s="39"/>
      <c r="E85" s="39"/>
      <c r="F85" s="39"/>
      <c r="G85" s="39"/>
      <c r="H85" s="39"/>
      <c r="I85" s="39"/>
      <c r="J85" s="39"/>
      <c r="K85" s="39"/>
      <c r="L85" s="39"/>
      <c r="M85" s="39"/>
      <c r="N85" s="39"/>
      <c r="O85" s="39"/>
      <c r="P85" s="39"/>
      <c r="Q85" s="39"/>
      <c r="R85" s="39"/>
    </row>
    <row r="86" spans="1:18" ht="14.45" customHeight="1">
      <c r="A86" s="63"/>
      <c r="B86" s="3"/>
      <c r="C86" s="3"/>
      <c r="D86" s="3"/>
      <c r="E86" s="3"/>
      <c r="F86" s="3"/>
      <c r="G86" s="3"/>
      <c r="H86" s="3"/>
      <c r="I86" s="3"/>
      <c r="J86" s="3"/>
    </row>
    <row r="87" spans="1:18" ht="30" customHeight="1">
      <c r="A87" s="103" t="s">
        <v>243</v>
      </c>
      <c r="B87" s="103"/>
      <c r="C87" s="103"/>
      <c r="D87" s="103"/>
      <c r="E87" s="103"/>
      <c r="F87" s="103"/>
      <c r="G87" s="103"/>
      <c r="H87" s="103"/>
      <c r="I87" s="103"/>
      <c r="J87" s="103"/>
    </row>
    <row r="88" spans="1:18" ht="34.5">
      <c r="A88" s="81"/>
      <c r="B88" s="1" t="s">
        <v>44</v>
      </c>
      <c r="C88" s="1" t="s">
        <v>45</v>
      </c>
      <c r="D88" s="1" t="s">
        <v>46</v>
      </c>
      <c r="E88" s="1" t="s">
        <v>47</v>
      </c>
      <c r="F88" s="1" t="s">
        <v>62</v>
      </c>
      <c r="G88" s="1" t="s">
        <v>49</v>
      </c>
      <c r="H88" s="1" t="s">
        <v>50</v>
      </c>
      <c r="I88" s="1" t="s">
        <v>51</v>
      </c>
      <c r="J88" s="2" t="s">
        <v>52</v>
      </c>
      <c r="K88" s="57" t="s">
        <v>53</v>
      </c>
    </row>
    <row r="89" spans="1:18">
      <c r="A89" s="96" t="s">
        <v>105</v>
      </c>
      <c r="B89" s="96"/>
      <c r="C89" s="96"/>
      <c r="D89" s="96"/>
      <c r="E89" s="96"/>
      <c r="F89" s="96"/>
      <c r="G89" s="96"/>
      <c r="H89" s="96"/>
      <c r="I89" s="96"/>
      <c r="J89" s="96"/>
      <c r="K89" s="61"/>
    </row>
    <row r="90" spans="1:18">
      <c r="A90" s="5" t="s">
        <v>106</v>
      </c>
      <c r="B90" s="13">
        <v>13</v>
      </c>
      <c r="C90" s="13">
        <v>327</v>
      </c>
      <c r="D90" s="13">
        <v>1</v>
      </c>
      <c r="E90" s="13">
        <v>100</v>
      </c>
      <c r="F90" s="13">
        <v>10</v>
      </c>
      <c r="G90" s="13">
        <v>6</v>
      </c>
      <c r="H90" s="13">
        <v>180</v>
      </c>
      <c r="I90" s="13">
        <v>22</v>
      </c>
      <c r="J90" s="3">
        <f t="shared" ref="J90:J100" si="12">SUM(B90:I90)</f>
        <v>659</v>
      </c>
      <c r="K90" s="40">
        <f>+J90/J$101</f>
        <v>0.33760245901639346</v>
      </c>
    </row>
    <row r="91" spans="1:18">
      <c r="A91" s="5" t="s">
        <v>107</v>
      </c>
      <c r="B91" s="13">
        <v>5</v>
      </c>
      <c r="C91" s="13">
        <v>245</v>
      </c>
      <c r="D91" s="13">
        <v>1</v>
      </c>
      <c r="E91" s="13">
        <v>60</v>
      </c>
      <c r="F91" s="13">
        <v>14</v>
      </c>
      <c r="G91" s="13">
        <v>2</v>
      </c>
      <c r="H91" s="13">
        <v>99</v>
      </c>
      <c r="I91" s="13">
        <v>18</v>
      </c>
      <c r="J91" s="3">
        <f t="shared" si="12"/>
        <v>444</v>
      </c>
      <c r="K91" s="40">
        <f t="shared" ref="K91:K100" si="13">+J91/J$101</f>
        <v>0.22745901639344263</v>
      </c>
    </row>
    <row r="92" spans="1:18">
      <c r="A92" s="5" t="s">
        <v>108</v>
      </c>
      <c r="B92" s="13">
        <v>4</v>
      </c>
      <c r="C92" s="13">
        <v>55</v>
      </c>
      <c r="D92" s="13">
        <v>2</v>
      </c>
      <c r="E92" s="13">
        <v>25</v>
      </c>
      <c r="F92" s="13">
        <v>3</v>
      </c>
      <c r="G92" s="13">
        <v>0</v>
      </c>
      <c r="H92" s="13">
        <v>72</v>
      </c>
      <c r="I92" s="13">
        <v>13</v>
      </c>
      <c r="J92" s="3">
        <f t="shared" si="12"/>
        <v>174</v>
      </c>
      <c r="K92" s="40">
        <f t="shared" si="13"/>
        <v>8.9139344262295084E-2</v>
      </c>
    </row>
    <row r="93" spans="1:18">
      <c r="A93" s="5" t="s">
        <v>109</v>
      </c>
      <c r="B93" s="13">
        <v>0</v>
      </c>
      <c r="C93" s="13">
        <v>34</v>
      </c>
      <c r="D93" s="13">
        <v>2</v>
      </c>
      <c r="E93" s="13">
        <v>28</v>
      </c>
      <c r="F93" s="13">
        <v>4</v>
      </c>
      <c r="G93" s="13">
        <v>2</v>
      </c>
      <c r="H93" s="13">
        <v>29</v>
      </c>
      <c r="I93" s="13">
        <v>11</v>
      </c>
      <c r="J93" s="3">
        <f t="shared" si="12"/>
        <v>110</v>
      </c>
      <c r="K93" s="40">
        <f t="shared" si="13"/>
        <v>5.6352459016393443E-2</v>
      </c>
    </row>
    <row r="94" spans="1:18">
      <c r="A94" s="5" t="s">
        <v>110</v>
      </c>
      <c r="B94" s="13">
        <v>5</v>
      </c>
      <c r="C94" s="13">
        <v>43</v>
      </c>
      <c r="D94" s="13">
        <v>0</v>
      </c>
      <c r="E94" s="13">
        <v>14</v>
      </c>
      <c r="F94" s="13">
        <v>3</v>
      </c>
      <c r="G94" s="13">
        <v>0</v>
      </c>
      <c r="H94" s="13">
        <v>31</v>
      </c>
      <c r="I94" s="13">
        <v>6</v>
      </c>
      <c r="J94" s="3">
        <f t="shared" si="12"/>
        <v>102</v>
      </c>
      <c r="K94" s="40">
        <f t="shared" si="13"/>
        <v>5.225409836065574E-2</v>
      </c>
    </row>
    <row r="95" spans="1:18">
      <c r="A95" s="5" t="s">
        <v>111</v>
      </c>
      <c r="B95" s="13">
        <v>0</v>
      </c>
      <c r="C95" s="13">
        <v>46</v>
      </c>
      <c r="D95" s="13">
        <v>0</v>
      </c>
      <c r="E95" s="13">
        <v>16</v>
      </c>
      <c r="F95" s="13">
        <v>5</v>
      </c>
      <c r="G95" s="13">
        <v>1</v>
      </c>
      <c r="H95" s="13">
        <v>36</v>
      </c>
      <c r="I95" s="13">
        <v>15</v>
      </c>
      <c r="J95" s="3">
        <f t="shared" si="12"/>
        <v>119</v>
      </c>
      <c r="K95" s="40">
        <f t="shared" si="13"/>
        <v>6.0963114754098359E-2</v>
      </c>
    </row>
    <row r="96" spans="1:18">
      <c r="A96" s="5" t="s">
        <v>112</v>
      </c>
      <c r="B96" s="13">
        <v>5</v>
      </c>
      <c r="C96" s="13">
        <v>47</v>
      </c>
      <c r="D96" s="13">
        <v>0</v>
      </c>
      <c r="E96" s="13">
        <v>22</v>
      </c>
      <c r="F96" s="13">
        <v>6</v>
      </c>
      <c r="G96" s="13">
        <v>4</v>
      </c>
      <c r="H96" s="13">
        <v>39</v>
      </c>
      <c r="I96" s="13">
        <v>10</v>
      </c>
      <c r="J96" s="3">
        <f t="shared" si="12"/>
        <v>133</v>
      </c>
      <c r="K96" s="40">
        <f t="shared" si="13"/>
        <v>6.8135245901639344E-2</v>
      </c>
    </row>
    <row r="97" spans="1:11">
      <c r="A97" s="5" t="s">
        <v>113</v>
      </c>
      <c r="B97" s="13">
        <v>3</v>
      </c>
      <c r="C97" s="13">
        <v>41</v>
      </c>
      <c r="D97" s="13">
        <v>2</v>
      </c>
      <c r="E97" s="13">
        <v>22</v>
      </c>
      <c r="F97" s="13">
        <v>6</v>
      </c>
      <c r="G97" s="13">
        <v>1</v>
      </c>
      <c r="H97" s="13">
        <v>38</v>
      </c>
      <c r="I97" s="13">
        <v>13</v>
      </c>
      <c r="J97" s="3">
        <f t="shared" si="12"/>
        <v>126</v>
      </c>
      <c r="K97" s="40">
        <f t="shared" si="13"/>
        <v>6.4549180327868855E-2</v>
      </c>
    </row>
    <row r="98" spans="1:11">
      <c r="A98" s="5" t="s">
        <v>114</v>
      </c>
      <c r="B98" s="13">
        <v>1</v>
      </c>
      <c r="C98" s="13">
        <v>28</v>
      </c>
      <c r="D98" s="13">
        <v>0</v>
      </c>
      <c r="E98" s="13">
        <v>6</v>
      </c>
      <c r="F98" s="13">
        <v>0</v>
      </c>
      <c r="G98" s="13">
        <v>0</v>
      </c>
      <c r="H98" s="13">
        <v>12</v>
      </c>
      <c r="I98" s="13">
        <v>3</v>
      </c>
      <c r="J98" s="3">
        <f t="shared" si="12"/>
        <v>50</v>
      </c>
      <c r="K98" s="40">
        <f t="shared" si="13"/>
        <v>2.5614754098360656E-2</v>
      </c>
    </row>
    <row r="99" spans="1:11">
      <c r="A99" s="5" t="s">
        <v>115</v>
      </c>
      <c r="B99" s="13">
        <v>1</v>
      </c>
      <c r="C99" s="13">
        <v>7</v>
      </c>
      <c r="D99" s="13">
        <v>0</v>
      </c>
      <c r="E99" s="13">
        <v>0</v>
      </c>
      <c r="F99" s="13">
        <v>0</v>
      </c>
      <c r="G99" s="13">
        <v>0</v>
      </c>
      <c r="H99" s="13">
        <v>8</v>
      </c>
      <c r="I99" s="13">
        <v>0</v>
      </c>
      <c r="J99" s="3">
        <f t="shared" si="12"/>
        <v>16</v>
      </c>
      <c r="K99" s="40">
        <f t="shared" si="13"/>
        <v>8.1967213114754103E-3</v>
      </c>
    </row>
    <row r="100" spans="1:11">
      <c r="A100" s="5" t="s">
        <v>116</v>
      </c>
      <c r="B100" s="13">
        <v>0</v>
      </c>
      <c r="C100" s="13">
        <v>13</v>
      </c>
      <c r="D100" s="13">
        <v>0</v>
      </c>
      <c r="E100" s="13">
        <v>4</v>
      </c>
      <c r="F100" s="13">
        <v>0</v>
      </c>
      <c r="G100" s="13">
        <v>0</v>
      </c>
      <c r="H100" s="13">
        <v>1</v>
      </c>
      <c r="I100" s="13">
        <v>1</v>
      </c>
      <c r="J100" s="3">
        <f t="shared" si="12"/>
        <v>19</v>
      </c>
      <c r="K100" s="40">
        <f t="shared" si="13"/>
        <v>9.7336065573770496E-3</v>
      </c>
    </row>
    <row r="101" spans="1:11">
      <c r="A101" s="9" t="s">
        <v>59</v>
      </c>
      <c r="B101" s="4">
        <f>SUM(B90:B100)</f>
        <v>37</v>
      </c>
      <c r="C101" s="4">
        <f t="shared" ref="C101:K101" si="14">SUM(C90:C100)</f>
        <v>886</v>
      </c>
      <c r="D101" s="4">
        <f t="shared" si="14"/>
        <v>8</v>
      </c>
      <c r="E101" s="4">
        <f t="shared" si="14"/>
        <v>297</v>
      </c>
      <c r="F101" s="4">
        <f t="shared" si="14"/>
        <v>51</v>
      </c>
      <c r="G101" s="4">
        <f t="shared" si="14"/>
        <v>16</v>
      </c>
      <c r="H101" s="4">
        <f t="shared" si="14"/>
        <v>545</v>
      </c>
      <c r="I101" s="4">
        <f t="shared" si="14"/>
        <v>112</v>
      </c>
      <c r="J101" s="4">
        <f t="shared" si="14"/>
        <v>1952</v>
      </c>
      <c r="K101" s="27">
        <f t="shared" si="14"/>
        <v>1</v>
      </c>
    </row>
    <row r="102" spans="1:11">
      <c r="A102" s="96" t="s">
        <v>117</v>
      </c>
      <c r="B102" s="96"/>
      <c r="C102" s="96"/>
      <c r="D102" s="96"/>
      <c r="E102" s="96"/>
      <c r="F102" s="96"/>
      <c r="G102" s="96"/>
      <c r="H102" s="96"/>
      <c r="I102" s="96"/>
      <c r="J102" s="96"/>
      <c r="K102" s="61"/>
    </row>
    <row r="103" spans="1:11">
      <c r="A103" s="6" t="s">
        <v>106</v>
      </c>
      <c r="B103" s="46">
        <v>0</v>
      </c>
      <c r="C103" s="46">
        <v>9</v>
      </c>
      <c r="D103" s="46">
        <v>0</v>
      </c>
      <c r="E103" s="46">
        <v>0</v>
      </c>
      <c r="F103" s="46">
        <v>0</v>
      </c>
      <c r="G103" s="46">
        <v>0</v>
      </c>
      <c r="H103" s="46">
        <v>3</v>
      </c>
      <c r="I103" s="46">
        <v>0</v>
      </c>
      <c r="J103" s="3">
        <f t="shared" ref="J103:J108" si="15">SUM(B103:I103)</f>
        <v>12</v>
      </c>
      <c r="K103" s="40">
        <f>+J103/J$114</f>
        <v>6.1475409836065573E-3</v>
      </c>
    </row>
    <row r="104" spans="1:11">
      <c r="A104" s="6" t="s">
        <v>107</v>
      </c>
      <c r="B104" s="13">
        <v>0</v>
      </c>
      <c r="C104" s="13">
        <v>15</v>
      </c>
      <c r="D104" s="13">
        <v>0</v>
      </c>
      <c r="E104" s="13">
        <v>5</v>
      </c>
      <c r="F104" s="13">
        <v>0</v>
      </c>
      <c r="G104" s="13">
        <v>0</v>
      </c>
      <c r="H104" s="13">
        <v>9</v>
      </c>
      <c r="I104" s="13">
        <v>2</v>
      </c>
      <c r="J104" s="3">
        <f>SUM(B104:I104)</f>
        <v>31</v>
      </c>
      <c r="K104" s="40">
        <f t="shared" ref="K104:K113" si="16">+J104/J$114</f>
        <v>1.5881147540983607E-2</v>
      </c>
    </row>
    <row r="105" spans="1:11">
      <c r="A105" s="6" t="s">
        <v>108</v>
      </c>
      <c r="B105" s="13">
        <v>1</v>
      </c>
      <c r="C105" s="13">
        <v>9</v>
      </c>
      <c r="D105" s="13">
        <v>0</v>
      </c>
      <c r="E105" s="13">
        <v>2</v>
      </c>
      <c r="F105" s="13">
        <v>0</v>
      </c>
      <c r="G105" s="13">
        <v>0</v>
      </c>
      <c r="H105" s="13">
        <v>3</v>
      </c>
      <c r="I105" s="13">
        <v>1</v>
      </c>
      <c r="J105" s="3">
        <f t="shared" si="15"/>
        <v>16</v>
      </c>
      <c r="K105" s="40">
        <f t="shared" si="16"/>
        <v>8.1967213114754103E-3</v>
      </c>
    </row>
    <row r="106" spans="1:11">
      <c r="A106" s="6" t="s">
        <v>109</v>
      </c>
      <c r="B106" s="13">
        <v>3</v>
      </c>
      <c r="C106" s="13">
        <v>18</v>
      </c>
      <c r="D106" s="13">
        <v>0</v>
      </c>
      <c r="E106" s="13">
        <v>1</v>
      </c>
      <c r="F106" s="13">
        <v>1</v>
      </c>
      <c r="G106" s="13">
        <v>0</v>
      </c>
      <c r="H106" s="13">
        <v>3</v>
      </c>
      <c r="I106" s="13">
        <v>0</v>
      </c>
      <c r="J106" s="3">
        <f t="shared" si="15"/>
        <v>26</v>
      </c>
      <c r="K106" s="40">
        <f t="shared" si="16"/>
        <v>1.331967213114754E-2</v>
      </c>
    </row>
    <row r="107" spans="1:11">
      <c r="A107" s="6" t="s">
        <v>110</v>
      </c>
      <c r="B107" s="13">
        <v>0</v>
      </c>
      <c r="C107" s="13">
        <v>37</v>
      </c>
      <c r="D107" s="13">
        <v>0</v>
      </c>
      <c r="E107" s="13">
        <v>7</v>
      </c>
      <c r="F107" s="13">
        <v>2</v>
      </c>
      <c r="G107" s="13">
        <v>0</v>
      </c>
      <c r="H107" s="13">
        <v>11</v>
      </c>
      <c r="I107" s="13">
        <v>5</v>
      </c>
      <c r="J107" s="3">
        <f t="shared" si="15"/>
        <v>62</v>
      </c>
      <c r="K107" s="40">
        <f t="shared" si="16"/>
        <v>3.1762295081967214E-2</v>
      </c>
    </row>
    <row r="108" spans="1:11">
      <c r="A108" s="6" t="s">
        <v>111</v>
      </c>
      <c r="B108" s="13">
        <v>1</v>
      </c>
      <c r="C108" s="13">
        <v>69</v>
      </c>
      <c r="D108" s="13">
        <v>0</v>
      </c>
      <c r="E108" s="13">
        <v>11</v>
      </c>
      <c r="F108" s="13">
        <v>3</v>
      </c>
      <c r="G108" s="13">
        <v>2</v>
      </c>
      <c r="H108" s="13">
        <v>21</v>
      </c>
      <c r="I108" s="13">
        <v>3</v>
      </c>
      <c r="J108" s="3">
        <f t="shared" si="15"/>
        <v>110</v>
      </c>
      <c r="K108" s="40">
        <f t="shared" si="16"/>
        <v>5.6352459016393443E-2</v>
      </c>
    </row>
    <row r="109" spans="1:11">
      <c r="A109" s="6" t="s">
        <v>112</v>
      </c>
      <c r="B109" s="13">
        <v>5</v>
      </c>
      <c r="C109" s="13">
        <v>158</v>
      </c>
      <c r="D109" s="13">
        <v>1</v>
      </c>
      <c r="E109" s="13">
        <v>56</v>
      </c>
      <c r="F109" s="13">
        <v>9</v>
      </c>
      <c r="G109" s="13">
        <v>3</v>
      </c>
      <c r="H109" s="13">
        <v>80</v>
      </c>
      <c r="I109" s="13">
        <v>13</v>
      </c>
      <c r="J109" s="3">
        <f>SUM(B109:I109)</f>
        <v>325</v>
      </c>
      <c r="K109" s="40">
        <f>+J109/J$114</f>
        <v>0.16649590163934427</v>
      </c>
    </row>
    <row r="110" spans="1:11">
      <c r="A110" s="6" t="s">
        <v>244</v>
      </c>
      <c r="B110" s="13">
        <v>20</v>
      </c>
      <c r="C110" s="13">
        <v>258</v>
      </c>
      <c r="D110" s="13">
        <v>4</v>
      </c>
      <c r="E110" s="13">
        <v>101</v>
      </c>
      <c r="F110" s="13">
        <v>22</v>
      </c>
      <c r="G110" s="13">
        <v>4</v>
      </c>
      <c r="H110" s="13">
        <v>176</v>
      </c>
      <c r="I110" s="13">
        <v>43</v>
      </c>
      <c r="J110" s="3">
        <f t="shared" ref="J110:J113" si="17">SUM(B110:I110)</f>
        <v>628</v>
      </c>
      <c r="K110" s="40">
        <f t="shared" si="16"/>
        <v>0.32172131147540983</v>
      </c>
    </row>
    <row r="111" spans="1:11">
      <c r="A111" s="6" t="s">
        <v>123</v>
      </c>
      <c r="B111" s="13">
        <v>7</v>
      </c>
      <c r="C111" s="13">
        <v>206</v>
      </c>
      <c r="D111" s="13">
        <v>3</v>
      </c>
      <c r="E111" s="13">
        <v>91</v>
      </c>
      <c r="F111" s="13">
        <v>11</v>
      </c>
      <c r="G111" s="13">
        <v>6</v>
      </c>
      <c r="H111" s="13">
        <v>176</v>
      </c>
      <c r="I111" s="13">
        <v>32</v>
      </c>
      <c r="J111" s="3">
        <f t="shared" si="17"/>
        <v>532</v>
      </c>
      <c r="K111" s="40">
        <f t="shared" si="16"/>
        <v>0.27254098360655737</v>
      </c>
    </row>
    <row r="112" spans="1:11">
      <c r="A112" s="6" t="s">
        <v>124</v>
      </c>
      <c r="B112" s="13">
        <v>0</v>
      </c>
      <c r="C112" s="13">
        <v>31</v>
      </c>
      <c r="D112" s="13">
        <v>0</v>
      </c>
      <c r="E112" s="13">
        <v>11</v>
      </c>
      <c r="F112" s="13">
        <v>3</v>
      </c>
      <c r="G112" s="13">
        <v>1</v>
      </c>
      <c r="H112" s="13">
        <v>30</v>
      </c>
      <c r="I112" s="13">
        <v>4</v>
      </c>
      <c r="J112" s="3">
        <f t="shared" si="17"/>
        <v>80</v>
      </c>
      <c r="K112" s="40">
        <f t="shared" si="16"/>
        <v>4.0983606557377046E-2</v>
      </c>
    </row>
    <row r="113" spans="1:11">
      <c r="A113" s="7" t="s">
        <v>116</v>
      </c>
      <c r="B113" s="13">
        <v>0</v>
      </c>
      <c r="C113" s="13">
        <v>76</v>
      </c>
      <c r="D113" s="13">
        <v>0</v>
      </c>
      <c r="E113" s="13">
        <v>12</v>
      </c>
      <c r="F113" s="13">
        <v>0</v>
      </c>
      <c r="G113" s="13">
        <v>0</v>
      </c>
      <c r="H113" s="13">
        <v>33</v>
      </c>
      <c r="I113" s="13">
        <v>9</v>
      </c>
      <c r="J113" s="3">
        <f t="shared" si="17"/>
        <v>130</v>
      </c>
      <c r="K113" s="40">
        <f t="shared" si="16"/>
        <v>6.6598360655737709E-2</v>
      </c>
    </row>
    <row r="114" spans="1:11">
      <c r="A114" s="9" t="s">
        <v>59</v>
      </c>
      <c r="B114" s="4">
        <f>SUM(B103:B113)</f>
        <v>37</v>
      </c>
      <c r="C114" s="4">
        <f t="shared" ref="C114:K114" si="18">SUM(C103:C113)</f>
        <v>886</v>
      </c>
      <c r="D114" s="4">
        <f t="shared" si="18"/>
        <v>8</v>
      </c>
      <c r="E114" s="4">
        <f t="shared" si="18"/>
        <v>297</v>
      </c>
      <c r="F114" s="4">
        <f t="shared" si="18"/>
        <v>51</v>
      </c>
      <c r="G114" s="4">
        <f t="shared" si="18"/>
        <v>16</v>
      </c>
      <c r="H114" s="4">
        <f t="shared" si="18"/>
        <v>545</v>
      </c>
      <c r="I114" s="4">
        <f t="shared" si="18"/>
        <v>112</v>
      </c>
      <c r="J114" s="4">
        <f t="shared" si="18"/>
        <v>1952</v>
      </c>
      <c r="K114" s="27">
        <f t="shared" si="18"/>
        <v>1</v>
      </c>
    </row>
    <row r="115" spans="1:11">
      <c r="A115" s="96" t="s">
        <v>118</v>
      </c>
      <c r="B115" s="96"/>
      <c r="C115" s="96"/>
      <c r="D115" s="96"/>
      <c r="E115" s="96"/>
      <c r="F115" s="96"/>
      <c r="G115" s="96"/>
      <c r="H115" s="96"/>
      <c r="I115" s="96"/>
      <c r="J115" s="96"/>
      <c r="K115" s="61"/>
    </row>
    <row r="116" spans="1:11">
      <c r="A116" s="8" t="s">
        <v>119</v>
      </c>
      <c r="B116" s="13">
        <v>5</v>
      </c>
      <c r="C116" s="13">
        <v>103</v>
      </c>
      <c r="D116" s="13">
        <v>0</v>
      </c>
      <c r="E116" s="13">
        <v>21</v>
      </c>
      <c r="F116" s="13">
        <v>3</v>
      </c>
      <c r="G116" s="13">
        <v>1</v>
      </c>
      <c r="H116" s="13">
        <v>40</v>
      </c>
      <c r="I116" s="13">
        <v>8</v>
      </c>
      <c r="J116" s="3">
        <f t="shared" ref="J116:J122" si="19">SUM(B116:I116)</f>
        <v>181</v>
      </c>
      <c r="K116" s="40">
        <f>+J116/J$123</f>
        <v>9.2725409836065573E-2</v>
      </c>
    </row>
    <row r="117" spans="1:11">
      <c r="A117" s="6" t="s">
        <v>120</v>
      </c>
      <c r="B117" s="13">
        <v>5</v>
      </c>
      <c r="C117" s="13">
        <v>221</v>
      </c>
      <c r="D117" s="13">
        <v>3</v>
      </c>
      <c r="E117" s="13">
        <v>70</v>
      </c>
      <c r="F117" s="13">
        <v>14</v>
      </c>
      <c r="G117" s="13">
        <v>4</v>
      </c>
      <c r="H117" s="13">
        <v>105</v>
      </c>
      <c r="I117" s="13">
        <v>22</v>
      </c>
      <c r="J117" s="3">
        <f t="shared" si="19"/>
        <v>444</v>
      </c>
      <c r="K117" s="40">
        <f t="shared" ref="K117:K122" si="20">+J117/J$123</f>
        <v>0.22745901639344263</v>
      </c>
    </row>
    <row r="118" spans="1:11">
      <c r="A118" s="6" t="s">
        <v>121</v>
      </c>
      <c r="B118" s="13">
        <v>13</v>
      </c>
      <c r="C118" s="13">
        <v>147</v>
      </c>
      <c r="D118" s="13">
        <v>1</v>
      </c>
      <c r="E118" s="13">
        <v>50</v>
      </c>
      <c r="F118" s="13">
        <v>8</v>
      </c>
      <c r="G118" s="13">
        <v>3</v>
      </c>
      <c r="H118" s="13">
        <v>86</v>
      </c>
      <c r="I118" s="13">
        <v>19</v>
      </c>
      <c r="J118" s="3">
        <f t="shared" si="19"/>
        <v>327</v>
      </c>
      <c r="K118" s="40">
        <f t="shared" si="20"/>
        <v>0.16752049180327869</v>
      </c>
    </row>
    <row r="119" spans="1:11">
      <c r="A119" s="6" t="s">
        <v>122</v>
      </c>
      <c r="B119" s="13">
        <v>8</v>
      </c>
      <c r="C119" s="13">
        <v>113</v>
      </c>
      <c r="D119" s="13">
        <v>1</v>
      </c>
      <c r="E119" s="13">
        <v>47</v>
      </c>
      <c r="F119" s="13">
        <v>15</v>
      </c>
      <c r="G119" s="13">
        <v>2</v>
      </c>
      <c r="H119" s="13">
        <v>87</v>
      </c>
      <c r="I119" s="13">
        <v>19</v>
      </c>
      <c r="J119" s="3">
        <f t="shared" si="19"/>
        <v>292</v>
      </c>
      <c r="K119" s="40">
        <f>+J119/J$123</f>
        <v>0.14959016393442623</v>
      </c>
    </row>
    <row r="120" spans="1:11">
      <c r="A120" s="6" t="s">
        <v>123</v>
      </c>
      <c r="B120" s="13">
        <v>6</v>
      </c>
      <c r="C120" s="13">
        <v>202</v>
      </c>
      <c r="D120" s="13">
        <v>3</v>
      </c>
      <c r="E120" s="13">
        <v>88</v>
      </c>
      <c r="F120" s="13">
        <v>8</v>
      </c>
      <c r="G120" s="13">
        <v>5</v>
      </c>
      <c r="H120" s="13">
        <v>173</v>
      </c>
      <c r="I120" s="13">
        <v>32</v>
      </c>
      <c r="J120" s="3">
        <f t="shared" si="19"/>
        <v>517</v>
      </c>
      <c r="K120" s="40">
        <f t="shared" si="20"/>
        <v>0.26485655737704916</v>
      </c>
    </row>
    <row r="121" spans="1:11">
      <c r="A121" s="6" t="s">
        <v>124</v>
      </c>
      <c r="B121" s="13">
        <v>0</v>
      </c>
      <c r="C121" s="13">
        <v>29</v>
      </c>
      <c r="D121" s="13">
        <v>0</v>
      </c>
      <c r="E121" s="13">
        <v>10</v>
      </c>
      <c r="F121" s="13">
        <v>3</v>
      </c>
      <c r="G121" s="13">
        <v>1</v>
      </c>
      <c r="H121" s="13">
        <v>22</v>
      </c>
      <c r="I121" s="13">
        <v>4</v>
      </c>
      <c r="J121" s="3">
        <f t="shared" si="19"/>
        <v>69</v>
      </c>
      <c r="K121" s="40">
        <f>+J121/J$123</f>
        <v>3.5348360655737703E-2</v>
      </c>
    </row>
    <row r="122" spans="1:11">
      <c r="A122" s="7" t="s">
        <v>116</v>
      </c>
      <c r="B122" s="13">
        <v>0</v>
      </c>
      <c r="C122" s="13">
        <v>71</v>
      </c>
      <c r="D122" s="13">
        <v>0</v>
      </c>
      <c r="E122" s="13">
        <v>11</v>
      </c>
      <c r="F122" s="13">
        <v>0</v>
      </c>
      <c r="G122" s="13">
        <v>0</v>
      </c>
      <c r="H122" s="13">
        <v>32</v>
      </c>
      <c r="I122" s="13">
        <v>8</v>
      </c>
      <c r="J122" s="3">
        <f t="shared" si="19"/>
        <v>122</v>
      </c>
      <c r="K122" s="40">
        <f t="shared" si="20"/>
        <v>6.25E-2</v>
      </c>
    </row>
    <row r="123" spans="1:11">
      <c r="A123" s="9" t="s">
        <v>59</v>
      </c>
      <c r="B123" s="4">
        <f>SUM(B116:B122)</f>
        <v>37</v>
      </c>
      <c r="C123" s="4">
        <f t="shared" ref="C123:K123" si="21">SUM(C116:C122)</f>
        <v>886</v>
      </c>
      <c r="D123" s="4">
        <f t="shared" si="21"/>
        <v>8</v>
      </c>
      <c r="E123" s="4">
        <f t="shared" si="21"/>
        <v>297</v>
      </c>
      <c r="F123" s="4">
        <f t="shared" si="21"/>
        <v>51</v>
      </c>
      <c r="G123" s="4">
        <f t="shared" si="21"/>
        <v>16</v>
      </c>
      <c r="H123" s="4">
        <f t="shared" si="21"/>
        <v>545</v>
      </c>
      <c r="I123" s="4">
        <f t="shared" si="21"/>
        <v>112</v>
      </c>
      <c r="J123" s="4">
        <f t="shared" si="21"/>
        <v>1952</v>
      </c>
      <c r="K123" s="27">
        <f t="shared" si="21"/>
        <v>1</v>
      </c>
    </row>
    <row r="124" spans="1:11">
      <c r="A124" s="6" t="str">
        <f>+A84</f>
        <v>Note 1: Statistics after 28 March 2020 by region are based upon 'principal place of business' and not 'registered office'.</v>
      </c>
      <c r="B124" s="6"/>
      <c r="C124" s="6"/>
      <c r="D124" s="6"/>
      <c r="E124" s="6"/>
      <c r="F124" s="6"/>
      <c r="G124" s="6"/>
      <c r="H124" s="6"/>
      <c r="I124" s="6"/>
      <c r="J124" s="6"/>
      <c r="K124" s="40"/>
    </row>
    <row r="125" spans="1:11">
      <c r="A125" s="85"/>
      <c r="B125" s="85"/>
      <c r="C125" s="85"/>
      <c r="D125" s="85"/>
      <c r="E125" s="85"/>
      <c r="F125" s="85"/>
      <c r="G125" s="85"/>
      <c r="H125" s="85"/>
      <c r="I125" s="85"/>
      <c r="J125" s="85"/>
      <c r="K125" s="40"/>
    </row>
    <row r="126" spans="1:11" ht="28.5" customHeight="1">
      <c r="A126" s="103" t="s">
        <v>245</v>
      </c>
      <c r="B126" s="103"/>
      <c r="C126" s="103"/>
      <c r="D126" s="103"/>
      <c r="E126" s="103"/>
      <c r="F126" s="103"/>
      <c r="G126" s="103"/>
      <c r="H126" s="103"/>
      <c r="I126" s="103"/>
      <c r="J126" s="103"/>
      <c r="K126" s="40"/>
    </row>
    <row r="127" spans="1:11" ht="38.25" customHeight="1">
      <c r="A127" s="81"/>
      <c r="B127" s="1" t="s">
        <v>44</v>
      </c>
      <c r="C127" s="1" t="s">
        <v>45</v>
      </c>
      <c r="D127" s="1" t="s">
        <v>46</v>
      </c>
      <c r="E127" s="1" t="s">
        <v>47</v>
      </c>
      <c r="F127" s="1" t="s">
        <v>62</v>
      </c>
      <c r="G127" s="1" t="s">
        <v>49</v>
      </c>
      <c r="H127" s="1" t="s">
        <v>50</v>
      </c>
      <c r="I127" s="1" t="s">
        <v>51</v>
      </c>
      <c r="J127" s="2" t="s">
        <v>52</v>
      </c>
      <c r="K127" s="48" t="s">
        <v>53</v>
      </c>
    </row>
    <row r="128" spans="1:11" ht="13.5" customHeight="1">
      <c r="A128" s="96" t="s">
        <v>126</v>
      </c>
      <c r="B128" s="96"/>
      <c r="C128" s="96"/>
      <c r="D128" s="96"/>
      <c r="E128" s="96"/>
      <c r="F128" s="96"/>
      <c r="G128" s="96"/>
      <c r="H128" s="96"/>
      <c r="I128" s="96"/>
      <c r="J128" s="96"/>
      <c r="K128" s="49"/>
    </row>
    <row r="129" spans="1:11" s="65" customFormat="1" ht="13.5" customHeight="1">
      <c r="A129" s="8" t="s">
        <v>139</v>
      </c>
      <c r="B129" s="47">
        <v>0</v>
      </c>
      <c r="C129" s="47">
        <v>4</v>
      </c>
      <c r="D129" s="47">
        <v>0</v>
      </c>
      <c r="E129" s="47">
        <v>2</v>
      </c>
      <c r="F129" s="47">
        <v>1</v>
      </c>
      <c r="G129" s="47">
        <v>1</v>
      </c>
      <c r="H129" s="47">
        <v>4</v>
      </c>
      <c r="I129" s="47">
        <v>0</v>
      </c>
      <c r="J129" s="50">
        <f t="shared" ref="J129:J136" si="22">SUM(B129:I129)</f>
        <v>12</v>
      </c>
      <c r="K129" s="40">
        <f>+J129/J$140</f>
        <v>6.1475409836065573E-3</v>
      </c>
    </row>
    <row r="130" spans="1:11" s="65" customFormat="1" ht="13.5" customHeight="1">
      <c r="A130" s="6" t="s">
        <v>128</v>
      </c>
      <c r="B130" s="47">
        <v>5</v>
      </c>
      <c r="C130" s="47">
        <v>38</v>
      </c>
      <c r="D130" s="47">
        <v>0</v>
      </c>
      <c r="E130" s="47">
        <v>23</v>
      </c>
      <c r="F130" s="47">
        <v>8</v>
      </c>
      <c r="G130" s="47">
        <v>2</v>
      </c>
      <c r="H130" s="47">
        <v>38</v>
      </c>
      <c r="I130" s="47">
        <v>14</v>
      </c>
      <c r="J130" s="50">
        <f t="shared" si="22"/>
        <v>128</v>
      </c>
      <c r="K130" s="40">
        <f>+J130/J$140</f>
        <v>6.5573770491803282E-2</v>
      </c>
    </row>
    <row r="131" spans="1:11" s="65" customFormat="1" ht="13.5" customHeight="1">
      <c r="A131" s="6" t="s">
        <v>129</v>
      </c>
      <c r="B131" s="47">
        <v>1</v>
      </c>
      <c r="C131" s="47">
        <v>28</v>
      </c>
      <c r="D131" s="47">
        <v>0</v>
      </c>
      <c r="E131" s="47">
        <v>22</v>
      </c>
      <c r="F131" s="47">
        <v>8</v>
      </c>
      <c r="G131" s="47">
        <v>2</v>
      </c>
      <c r="H131" s="47">
        <v>28</v>
      </c>
      <c r="I131" s="47">
        <v>5</v>
      </c>
      <c r="J131" s="50">
        <f t="shared" si="22"/>
        <v>94</v>
      </c>
      <c r="K131" s="40">
        <f t="shared" ref="K131:K139" si="23">+J131/J$140</f>
        <v>4.8155737704918031E-2</v>
      </c>
    </row>
    <row r="132" spans="1:11" s="65" customFormat="1" ht="13.5" customHeight="1">
      <c r="A132" s="6" t="s">
        <v>130</v>
      </c>
      <c r="B132" s="47">
        <v>1</v>
      </c>
      <c r="C132" s="47">
        <v>14</v>
      </c>
      <c r="D132" s="47">
        <v>0</v>
      </c>
      <c r="E132" s="47">
        <v>4</v>
      </c>
      <c r="F132" s="47">
        <v>1</v>
      </c>
      <c r="G132" s="47">
        <v>0</v>
      </c>
      <c r="H132" s="47">
        <v>7</v>
      </c>
      <c r="I132" s="47">
        <v>2</v>
      </c>
      <c r="J132" s="50">
        <f t="shared" si="22"/>
        <v>29</v>
      </c>
      <c r="K132" s="40">
        <f t="shared" si="23"/>
        <v>1.4856557377049179E-2</v>
      </c>
    </row>
    <row r="133" spans="1:11" s="65" customFormat="1" ht="13.5" customHeight="1">
      <c r="A133" s="6" t="s">
        <v>131</v>
      </c>
      <c r="B133" s="47">
        <v>0</v>
      </c>
      <c r="C133" s="47">
        <v>5</v>
      </c>
      <c r="D133" s="47">
        <v>0</v>
      </c>
      <c r="E133" s="47">
        <v>2</v>
      </c>
      <c r="F133" s="47">
        <v>1</v>
      </c>
      <c r="G133" s="47">
        <v>0</v>
      </c>
      <c r="H133" s="47">
        <v>2</v>
      </c>
      <c r="I133" s="47">
        <v>1</v>
      </c>
      <c r="J133" s="50">
        <f t="shared" si="22"/>
        <v>11</v>
      </c>
      <c r="K133" s="40">
        <f t="shared" si="23"/>
        <v>5.6352459016393444E-3</v>
      </c>
    </row>
    <row r="134" spans="1:11" s="65" customFormat="1" ht="13.5" customHeight="1">
      <c r="A134" s="6" t="s">
        <v>132</v>
      </c>
      <c r="B134" s="47">
        <v>0</v>
      </c>
      <c r="C134" s="47">
        <v>5</v>
      </c>
      <c r="D134" s="47">
        <v>0</v>
      </c>
      <c r="E134" s="47">
        <v>1</v>
      </c>
      <c r="F134" s="47">
        <v>1</v>
      </c>
      <c r="G134" s="47">
        <v>0</v>
      </c>
      <c r="H134" s="47">
        <v>3</v>
      </c>
      <c r="I134" s="47">
        <v>1</v>
      </c>
      <c r="J134" s="50">
        <f t="shared" si="22"/>
        <v>11</v>
      </c>
      <c r="K134" s="40">
        <f t="shared" si="23"/>
        <v>5.6352459016393444E-3</v>
      </c>
    </row>
    <row r="135" spans="1:11" s="65" customFormat="1" ht="13.5" customHeight="1">
      <c r="A135" s="6" t="s">
        <v>144</v>
      </c>
      <c r="B135" s="47">
        <v>0</v>
      </c>
      <c r="C135" s="47">
        <v>1</v>
      </c>
      <c r="D135" s="47">
        <v>0</v>
      </c>
      <c r="E135" s="47">
        <v>0</v>
      </c>
      <c r="F135" s="47">
        <v>0</v>
      </c>
      <c r="G135" s="47">
        <v>0</v>
      </c>
      <c r="H135" s="47">
        <v>0</v>
      </c>
      <c r="I135" s="47">
        <v>0</v>
      </c>
      <c r="J135" s="50">
        <f t="shared" si="22"/>
        <v>1</v>
      </c>
      <c r="K135" s="40">
        <f t="shared" si="23"/>
        <v>5.1229508196721314E-4</v>
      </c>
    </row>
    <row r="136" spans="1:11" s="65" customFormat="1" ht="13.5" customHeight="1">
      <c r="A136" s="6" t="s">
        <v>145</v>
      </c>
      <c r="B136" s="47">
        <v>0</v>
      </c>
      <c r="C136" s="47">
        <v>0</v>
      </c>
      <c r="D136" s="47">
        <v>0</v>
      </c>
      <c r="E136" s="47">
        <v>0</v>
      </c>
      <c r="F136" s="47">
        <v>0</v>
      </c>
      <c r="G136" s="47">
        <v>0</v>
      </c>
      <c r="H136" s="47">
        <v>0</v>
      </c>
      <c r="I136" s="47">
        <v>0</v>
      </c>
      <c r="J136" s="50">
        <f t="shared" si="22"/>
        <v>0</v>
      </c>
      <c r="K136" s="40">
        <f t="shared" si="23"/>
        <v>0</v>
      </c>
    </row>
    <row r="137" spans="1:11" s="65" customFormat="1" ht="13.5" customHeight="1">
      <c r="A137" s="6" t="s">
        <v>135</v>
      </c>
      <c r="B137" s="47">
        <v>0</v>
      </c>
      <c r="C137" s="47">
        <v>0</v>
      </c>
      <c r="D137" s="47">
        <v>0</v>
      </c>
      <c r="E137" s="47">
        <v>0</v>
      </c>
      <c r="F137" s="47">
        <v>0</v>
      </c>
      <c r="G137" s="47">
        <v>0</v>
      </c>
      <c r="H137" s="47">
        <v>0</v>
      </c>
      <c r="I137" s="47">
        <v>0</v>
      </c>
      <c r="J137" s="50">
        <f>SUM(B137:I137)</f>
        <v>0</v>
      </c>
      <c r="K137" s="40">
        <f t="shared" si="23"/>
        <v>0</v>
      </c>
    </row>
    <row r="138" spans="1:11" s="65" customFormat="1" ht="13.5" customHeight="1">
      <c r="A138" s="6" t="s">
        <v>136</v>
      </c>
      <c r="B138" s="47">
        <v>0</v>
      </c>
      <c r="C138" s="47">
        <v>8</v>
      </c>
      <c r="D138" s="47">
        <v>0</v>
      </c>
      <c r="E138" s="47">
        <v>2</v>
      </c>
      <c r="F138" s="47">
        <v>0</v>
      </c>
      <c r="G138" s="47">
        <v>0</v>
      </c>
      <c r="H138" s="47">
        <v>9</v>
      </c>
      <c r="I138" s="47">
        <v>1</v>
      </c>
      <c r="J138" s="50">
        <f>SUM(B138:I138)</f>
        <v>20</v>
      </c>
      <c r="K138" s="40">
        <f t="shared" si="23"/>
        <v>1.0245901639344262E-2</v>
      </c>
    </row>
    <row r="139" spans="1:11" s="65" customFormat="1" ht="13.5" customHeight="1">
      <c r="A139" s="6" t="s">
        <v>161</v>
      </c>
      <c r="B139" s="47">
        <v>30</v>
      </c>
      <c r="C139" s="47">
        <v>783</v>
      </c>
      <c r="D139" s="47">
        <v>8</v>
      </c>
      <c r="E139" s="47">
        <v>241</v>
      </c>
      <c r="F139" s="47">
        <v>31</v>
      </c>
      <c r="G139" s="47">
        <v>11</v>
      </c>
      <c r="H139" s="47">
        <v>454</v>
      </c>
      <c r="I139" s="47">
        <v>88</v>
      </c>
      <c r="J139" s="50">
        <f>SUM(B139:I139)</f>
        <v>1646</v>
      </c>
      <c r="K139" s="48">
        <f t="shared" si="23"/>
        <v>0.84323770491803274</v>
      </c>
    </row>
    <row r="140" spans="1:11" s="66" customFormat="1" ht="13.5" customHeight="1">
      <c r="A140" s="9" t="s">
        <v>59</v>
      </c>
      <c r="B140" s="4">
        <f t="shared" ref="B140:I140" si="24">SUM(B129:B139)</f>
        <v>37</v>
      </c>
      <c r="C140" s="4">
        <f t="shared" si="24"/>
        <v>886</v>
      </c>
      <c r="D140" s="4">
        <f t="shared" si="24"/>
        <v>8</v>
      </c>
      <c r="E140" s="4">
        <f t="shared" si="24"/>
        <v>297</v>
      </c>
      <c r="F140" s="4">
        <f t="shared" si="24"/>
        <v>51</v>
      </c>
      <c r="G140" s="4">
        <f t="shared" si="24"/>
        <v>16</v>
      </c>
      <c r="H140" s="4">
        <f t="shared" si="24"/>
        <v>545</v>
      </c>
      <c r="I140" s="4">
        <f t="shared" si="24"/>
        <v>112</v>
      </c>
      <c r="J140" s="4">
        <f t="shared" ref="J140:K140" si="25">SUM(J129:J139)</f>
        <v>1952</v>
      </c>
      <c r="K140" s="49">
        <f t="shared" si="25"/>
        <v>1</v>
      </c>
    </row>
    <row r="141" spans="1:11">
      <c r="A141" s="96" t="s">
        <v>138</v>
      </c>
      <c r="B141" s="96"/>
      <c r="C141" s="96"/>
      <c r="D141" s="96"/>
      <c r="E141" s="96"/>
      <c r="F141" s="96"/>
      <c r="G141" s="96"/>
      <c r="H141" s="96"/>
      <c r="I141" s="96"/>
      <c r="J141" s="96"/>
      <c r="K141" s="48"/>
    </row>
    <row r="142" spans="1:11">
      <c r="A142" s="8" t="s">
        <v>139</v>
      </c>
      <c r="B142" s="13">
        <v>0</v>
      </c>
      <c r="C142" s="13">
        <v>2</v>
      </c>
      <c r="D142" s="13">
        <v>0</v>
      </c>
      <c r="E142" s="13">
        <v>4</v>
      </c>
      <c r="F142" s="13">
        <v>0</v>
      </c>
      <c r="G142" s="13">
        <v>0</v>
      </c>
      <c r="H142" s="13">
        <v>1</v>
      </c>
      <c r="I142" s="13">
        <v>3</v>
      </c>
      <c r="J142" s="3">
        <f t="shared" ref="J142:J152" si="26">SUM(B142:I142)</f>
        <v>10</v>
      </c>
      <c r="K142" s="40">
        <f>+J142/J$153</f>
        <v>5.1229508196721308E-3</v>
      </c>
    </row>
    <row r="143" spans="1:11">
      <c r="A143" s="6" t="s">
        <v>128</v>
      </c>
      <c r="B143" s="13">
        <v>2</v>
      </c>
      <c r="C143" s="13">
        <v>38</v>
      </c>
      <c r="D143" s="13">
        <v>0</v>
      </c>
      <c r="E143" s="13">
        <v>27</v>
      </c>
      <c r="F143" s="13">
        <v>5</v>
      </c>
      <c r="G143" s="13">
        <v>2</v>
      </c>
      <c r="H143" s="13">
        <v>36</v>
      </c>
      <c r="I143" s="13">
        <v>10</v>
      </c>
      <c r="J143" s="3">
        <f t="shared" si="26"/>
        <v>120</v>
      </c>
      <c r="K143" s="40">
        <f t="shared" ref="K143:K152" si="27">+J143/J$153</f>
        <v>6.1475409836065573E-2</v>
      </c>
    </row>
    <row r="144" spans="1:11">
      <c r="A144" s="6" t="s">
        <v>129</v>
      </c>
      <c r="B144" s="13">
        <v>3</v>
      </c>
      <c r="C144" s="13">
        <v>48</v>
      </c>
      <c r="D144" s="13">
        <v>1</v>
      </c>
      <c r="E144" s="13">
        <v>34</v>
      </c>
      <c r="F144" s="13">
        <v>11</v>
      </c>
      <c r="G144" s="13">
        <v>4</v>
      </c>
      <c r="H144" s="13">
        <v>38</v>
      </c>
      <c r="I144" s="13">
        <v>10</v>
      </c>
      <c r="J144" s="3">
        <f t="shared" si="26"/>
        <v>149</v>
      </c>
      <c r="K144" s="40">
        <f t="shared" si="27"/>
        <v>7.6331967213114749E-2</v>
      </c>
    </row>
    <row r="145" spans="1:11">
      <c r="A145" s="6" t="s">
        <v>130</v>
      </c>
      <c r="B145" s="13">
        <v>0</v>
      </c>
      <c r="C145" s="13">
        <v>26</v>
      </c>
      <c r="D145" s="13">
        <v>1</v>
      </c>
      <c r="E145" s="13">
        <v>5</v>
      </c>
      <c r="F145" s="13">
        <v>5</v>
      </c>
      <c r="G145" s="13">
        <v>1</v>
      </c>
      <c r="H145" s="13">
        <v>30</v>
      </c>
      <c r="I145" s="13">
        <v>10</v>
      </c>
      <c r="J145" s="3">
        <f t="shared" si="26"/>
        <v>78</v>
      </c>
      <c r="K145" s="40">
        <f t="shared" si="27"/>
        <v>3.9959016393442626E-2</v>
      </c>
    </row>
    <row r="146" spans="1:11">
      <c r="A146" s="6" t="s">
        <v>131</v>
      </c>
      <c r="B146" s="13">
        <v>0</v>
      </c>
      <c r="C146" s="13">
        <v>8</v>
      </c>
      <c r="D146" s="13">
        <v>0</v>
      </c>
      <c r="E146" s="13">
        <v>2</v>
      </c>
      <c r="F146" s="13">
        <v>1</v>
      </c>
      <c r="G146" s="13">
        <v>0</v>
      </c>
      <c r="H146" s="13">
        <v>6</v>
      </c>
      <c r="I146" s="13">
        <v>1</v>
      </c>
      <c r="J146" s="3">
        <f t="shared" si="26"/>
        <v>18</v>
      </c>
      <c r="K146" s="40">
        <f t="shared" si="27"/>
        <v>9.2213114754098359E-3</v>
      </c>
    </row>
    <row r="147" spans="1:11">
      <c r="A147" s="6" t="s">
        <v>132</v>
      </c>
      <c r="B147" s="13">
        <v>0</v>
      </c>
      <c r="C147" s="13">
        <v>7</v>
      </c>
      <c r="D147" s="13">
        <v>0</v>
      </c>
      <c r="E147" s="13">
        <v>3</v>
      </c>
      <c r="F147" s="13">
        <v>1</v>
      </c>
      <c r="G147" s="13">
        <v>0</v>
      </c>
      <c r="H147" s="13">
        <v>2</v>
      </c>
      <c r="I147" s="13">
        <v>1</v>
      </c>
      <c r="J147" s="3">
        <f t="shared" si="26"/>
        <v>14</v>
      </c>
      <c r="K147" s="40">
        <f t="shared" si="27"/>
        <v>7.1721311475409838E-3</v>
      </c>
    </row>
    <row r="148" spans="1:11">
      <c r="A148" s="6" t="s">
        <v>133</v>
      </c>
      <c r="B148" s="13">
        <v>0</v>
      </c>
      <c r="C148" s="13">
        <v>2</v>
      </c>
      <c r="D148" s="13">
        <v>0</v>
      </c>
      <c r="E148" s="13">
        <v>0</v>
      </c>
      <c r="F148" s="13">
        <v>0</v>
      </c>
      <c r="G148" s="13">
        <v>0</v>
      </c>
      <c r="H148" s="13">
        <v>1</v>
      </c>
      <c r="I148" s="13">
        <v>0</v>
      </c>
      <c r="J148" s="3">
        <f t="shared" si="26"/>
        <v>3</v>
      </c>
      <c r="K148" s="40">
        <f t="shared" si="27"/>
        <v>1.5368852459016393E-3</v>
      </c>
    </row>
    <row r="149" spans="1:11">
      <c r="A149" s="6" t="s">
        <v>134</v>
      </c>
      <c r="B149" s="13">
        <v>0</v>
      </c>
      <c r="C149" s="13">
        <v>0</v>
      </c>
      <c r="D149" s="13">
        <v>0</v>
      </c>
      <c r="E149" s="13">
        <v>0</v>
      </c>
      <c r="F149" s="13">
        <v>0</v>
      </c>
      <c r="G149" s="13">
        <v>0</v>
      </c>
      <c r="H149" s="13">
        <v>1</v>
      </c>
      <c r="I149" s="13">
        <v>0</v>
      </c>
      <c r="J149" s="3">
        <f t="shared" si="26"/>
        <v>1</v>
      </c>
      <c r="K149" s="40">
        <f t="shared" si="27"/>
        <v>5.1229508196721314E-4</v>
      </c>
    </row>
    <row r="150" spans="1:11">
      <c r="A150" s="6" t="s">
        <v>135</v>
      </c>
      <c r="B150" s="13">
        <v>0</v>
      </c>
      <c r="C150" s="13">
        <v>0</v>
      </c>
      <c r="D150" s="13">
        <v>0</v>
      </c>
      <c r="E150" s="13">
        <v>0</v>
      </c>
      <c r="F150" s="13">
        <v>0</v>
      </c>
      <c r="G150" s="13">
        <v>0</v>
      </c>
      <c r="H150" s="13">
        <v>0</v>
      </c>
      <c r="I150" s="13">
        <v>0</v>
      </c>
      <c r="J150" s="3">
        <f t="shared" si="26"/>
        <v>0</v>
      </c>
      <c r="K150" s="40">
        <f t="shared" si="27"/>
        <v>0</v>
      </c>
    </row>
    <row r="151" spans="1:11" s="65" customFormat="1" ht="12.75">
      <c r="A151" s="6" t="s">
        <v>136</v>
      </c>
      <c r="B151" s="13">
        <v>0</v>
      </c>
      <c r="C151" s="13">
        <v>7</v>
      </c>
      <c r="D151" s="13">
        <v>0</v>
      </c>
      <c r="E151" s="13">
        <v>2</v>
      </c>
      <c r="F151" s="13">
        <v>0</v>
      </c>
      <c r="G151" s="13">
        <v>0</v>
      </c>
      <c r="H151" s="13">
        <v>6</v>
      </c>
      <c r="I151" s="13">
        <v>1</v>
      </c>
      <c r="J151" s="3">
        <f t="shared" si="26"/>
        <v>16</v>
      </c>
      <c r="K151" s="40">
        <f t="shared" si="27"/>
        <v>8.1967213114754103E-3</v>
      </c>
    </row>
    <row r="152" spans="1:11">
      <c r="A152" s="7" t="s">
        <v>137</v>
      </c>
      <c r="B152" s="13">
        <v>32</v>
      </c>
      <c r="C152" s="13">
        <v>748</v>
      </c>
      <c r="D152" s="13">
        <v>6</v>
      </c>
      <c r="E152" s="13">
        <v>220</v>
      </c>
      <c r="F152" s="13">
        <v>28</v>
      </c>
      <c r="G152" s="13">
        <v>9</v>
      </c>
      <c r="H152" s="13">
        <v>424</v>
      </c>
      <c r="I152" s="13">
        <v>76</v>
      </c>
      <c r="J152" s="3">
        <f t="shared" si="26"/>
        <v>1543</v>
      </c>
      <c r="K152" s="40">
        <f t="shared" si="27"/>
        <v>0.79047131147540983</v>
      </c>
    </row>
    <row r="153" spans="1:11">
      <c r="A153" s="9" t="s">
        <v>59</v>
      </c>
      <c r="B153" s="4">
        <f t="shared" ref="B153:I153" si="28">SUM(B142:B152)</f>
        <v>37</v>
      </c>
      <c r="C153" s="4">
        <f t="shared" si="28"/>
        <v>886</v>
      </c>
      <c r="D153" s="4">
        <f t="shared" si="28"/>
        <v>8</v>
      </c>
      <c r="E153" s="4">
        <f t="shared" si="28"/>
        <v>297</v>
      </c>
      <c r="F153" s="4">
        <f t="shared" si="28"/>
        <v>51</v>
      </c>
      <c r="G153" s="4">
        <f t="shared" si="28"/>
        <v>16</v>
      </c>
      <c r="H153" s="4">
        <f t="shared" si="28"/>
        <v>545</v>
      </c>
      <c r="I153" s="4">
        <f t="shared" si="28"/>
        <v>112</v>
      </c>
      <c r="J153" s="4">
        <f>SUM(J142:J152)</f>
        <v>1952</v>
      </c>
      <c r="K153" s="27">
        <f>SUM(K142:K152)</f>
        <v>1</v>
      </c>
    </row>
    <row r="154" spans="1:11">
      <c r="A154" s="96" t="s">
        <v>140</v>
      </c>
      <c r="B154" s="96"/>
      <c r="C154" s="96"/>
      <c r="D154" s="96"/>
      <c r="E154" s="96"/>
      <c r="F154" s="96"/>
      <c r="G154" s="96"/>
      <c r="H154" s="96"/>
      <c r="I154" s="96"/>
      <c r="J154" s="96"/>
      <c r="K154" s="48"/>
    </row>
    <row r="155" spans="1:11">
      <c r="A155" s="8" t="s">
        <v>139</v>
      </c>
      <c r="B155" s="13">
        <v>0</v>
      </c>
      <c r="C155" s="13">
        <v>0</v>
      </c>
      <c r="D155" s="13">
        <v>0</v>
      </c>
      <c r="E155" s="13">
        <v>0</v>
      </c>
      <c r="F155" s="13">
        <v>0</v>
      </c>
      <c r="G155" s="13">
        <v>0</v>
      </c>
      <c r="H155" s="13">
        <v>1</v>
      </c>
      <c r="I155" s="13">
        <v>0</v>
      </c>
      <c r="J155" s="3">
        <f t="shared" ref="J155:J165" si="29">SUM(B155:I155)</f>
        <v>1</v>
      </c>
      <c r="K155" s="40">
        <f>+J155/J$166</f>
        <v>5.1229508196721314E-4</v>
      </c>
    </row>
    <row r="156" spans="1:11">
      <c r="A156" s="6" t="s">
        <v>128</v>
      </c>
      <c r="B156" s="13">
        <v>1</v>
      </c>
      <c r="C156" s="13">
        <v>16</v>
      </c>
      <c r="D156" s="13">
        <v>0</v>
      </c>
      <c r="E156" s="13">
        <v>11</v>
      </c>
      <c r="F156" s="13">
        <v>3</v>
      </c>
      <c r="G156" s="13">
        <v>2</v>
      </c>
      <c r="H156" s="13">
        <v>15</v>
      </c>
      <c r="I156" s="13">
        <v>3</v>
      </c>
      <c r="J156" s="3">
        <f t="shared" si="29"/>
        <v>51</v>
      </c>
      <c r="K156" s="40">
        <f t="shared" ref="K156:K165" si="30">+J156/J$166</f>
        <v>2.612704918032787E-2</v>
      </c>
    </row>
    <row r="157" spans="1:11">
      <c r="A157" s="6" t="s">
        <v>129</v>
      </c>
      <c r="B157" s="13">
        <v>2</v>
      </c>
      <c r="C157" s="13">
        <v>21</v>
      </c>
      <c r="D157" s="13">
        <v>0</v>
      </c>
      <c r="E157" s="13">
        <v>18</v>
      </c>
      <c r="F157" s="13">
        <v>9</v>
      </c>
      <c r="G157" s="13">
        <v>2</v>
      </c>
      <c r="H157" s="13">
        <v>23</v>
      </c>
      <c r="I157" s="13">
        <v>8</v>
      </c>
      <c r="J157" s="3">
        <f t="shared" si="29"/>
        <v>83</v>
      </c>
      <c r="K157" s="40">
        <f t="shared" si="30"/>
        <v>4.2520491803278687E-2</v>
      </c>
    </row>
    <row r="158" spans="1:11">
      <c r="A158" s="6" t="s">
        <v>130</v>
      </c>
      <c r="B158" s="13">
        <v>0</v>
      </c>
      <c r="C158" s="13">
        <v>10</v>
      </c>
      <c r="D158" s="13">
        <v>0</v>
      </c>
      <c r="E158" s="13">
        <v>8</v>
      </c>
      <c r="F158" s="13">
        <v>1</v>
      </c>
      <c r="G158" s="13">
        <v>0</v>
      </c>
      <c r="H158" s="13">
        <v>21</v>
      </c>
      <c r="I158" s="13">
        <v>4</v>
      </c>
      <c r="J158" s="3">
        <f t="shared" si="29"/>
        <v>44</v>
      </c>
      <c r="K158" s="40">
        <f t="shared" si="30"/>
        <v>2.2540983606557378E-2</v>
      </c>
    </row>
    <row r="159" spans="1:11">
      <c r="A159" s="6" t="s">
        <v>131</v>
      </c>
      <c r="B159" s="13">
        <v>0</v>
      </c>
      <c r="C159" s="13">
        <v>2</v>
      </c>
      <c r="D159" s="13">
        <v>0</v>
      </c>
      <c r="E159" s="13">
        <v>1</v>
      </c>
      <c r="F159" s="13">
        <v>1</v>
      </c>
      <c r="G159" s="13">
        <v>0</v>
      </c>
      <c r="H159" s="13">
        <v>1</v>
      </c>
      <c r="I159" s="13">
        <v>1</v>
      </c>
      <c r="J159" s="3">
        <f t="shared" si="29"/>
        <v>6</v>
      </c>
      <c r="K159" s="40">
        <f t="shared" si="30"/>
        <v>3.0737704918032786E-3</v>
      </c>
    </row>
    <row r="160" spans="1:11">
      <c r="A160" s="6" t="s">
        <v>132</v>
      </c>
      <c r="B160" s="13">
        <v>0</v>
      </c>
      <c r="C160" s="13">
        <v>5</v>
      </c>
      <c r="D160" s="13">
        <v>0</v>
      </c>
      <c r="E160" s="13">
        <v>1</v>
      </c>
      <c r="F160" s="13">
        <v>1</v>
      </c>
      <c r="G160" s="13">
        <v>0</v>
      </c>
      <c r="H160" s="13">
        <v>1</v>
      </c>
      <c r="I160" s="13">
        <v>0</v>
      </c>
      <c r="J160" s="3">
        <f t="shared" si="29"/>
        <v>8</v>
      </c>
      <c r="K160" s="40">
        <f t="shared" si="30"/>
        <v>4.0983606557377051E-3</v>
      </c>
    </row>
    <row r="161" spans="1:11">
      <c r="A161" s="6" t="s">
        <v>133</v>
      </c>
      <c r="B161" s="13">
        <v>0</v>
      </c>
      <c r="C161" s="13">
        <v>2</v>
      </c>
      <c r="D161" s="13">
        <v>0</v>
      </c>
      <c r="E161" s="13">
        <v>0</v>
      </c>
      <c r="F161" s="13">
        <v>0</v>
      </c>
      <c r="G161" s="13">
        <v>0</v>
      </c>
      <c r="H161" s="13">
        <v>1</v>
      </c>
      <c r="I161" s="13">
        <v>1</v>
      </c>
      <c r="J161" s="3">
        <f t="shared" si="29"/>
        <v>4</v>
      </c>
      <c r="K161" s="40">
        <f t="shared" si="30"/>
        <v>2.0491803278688526E-3</v>
      </c>
    </row>
    <row r="162" spans="1:11">
      <c r="A162" s="6" t="s">
        <v>134</v>
      </c>
      <c r="B162" s="13">
        <v>0</v>
      </c>
      <c r="C162" s="13">
        <v>0</v>
      </c>
      <c r="D162" s="13">
        <v>0</v>
      </c>
      <c r="E162" s="13">
        <v>0</v>
      </c>
      <c r="F162" s="13">
        <v>0</v>
      </c>
      <c r="G162" s="13">
        <v>0</v>
      </c>
      <c r="H162" s="13">
        <v>1</v>
      </c>
      <c r="I162" s="13">
        <v>0</v>
      </c>
      <c r="J162" s="3">
        <f t="shared" si="29"/>
        <v>1</v>
      </c>
      <c r="K162" s="40">
        <f t="shared" si="30"/>
        <v>5.1229508196721314E-4</v>
      </c>
    </row>
    <row r="163" spans="1:11">
      <c r="A163" s="6" t="s">
        <v>135</v>
      </c>
      <c r="B163" s="13">
        <v>0</v>
      </c>
      <c r="C163" s="13">
        <v>0</v>
      </c>
      <c r="D163" s="13">
        <v>0</v>
      </c>
      <c r="E163" s="13">
        <v>0</v>
      </c>
      <c r="F163" s="13">
        <v>0</v>
      </c>
      <c r="G163" s="13">
        <v>0</v>
      </c>
      <c r="H163" s="13">
        <v>0</v>
      </c>
      <c r="I163" s="13">
        <v>0</v>
      </c>
      <c r="J163" s="3">
        <f t="shared" si="29"/>
        <v>0</v>
      </c>
      <c r="K163" s="40">
        <f t="shared" si="30"/>
        <v>0</v>
      </c>
    </row>
    <row r="164" spans="1:11">
      <c r="A164" s="6" t="s">
        <v>136</v>
      </c>
      <c r="B164" s="13">
        <v>0</v>
      </c>
      <c r="C164" s="13">
        <v>9</v>
      </c>
      <c r="D164" s="13">
        <v>1</v>
      </c>
      <c r="E164" s="13">
        <v>0</v>
      </c>
      <c r="F164" s="13">
        <v>0</v>
      </c>
      <c r="G164" s="13">
        <v>0</v>
      </c>
      <c r="H164" s="13">
        <v>9</v>
      </c>
      <c r="I164" s="13">
        <v>1</v>
      </c>
      <c r="J164" s="3">
        <f t="shared" si="29"/>
        <v>20</v>
      </c>
      <c r="K164" s="40">
        <f t="shared" si="30"/>
        <v>1.0245901639344262E-2</v>
      </c>
    </row>
    <row r="165" spans="1:11">
      <c r="A165" s="7" t="s">
        <v>137</v>
      </c>
      <c r="B165" s="13">
        <v>34</v>
      </c>
      <c r="C165" s="13">
        <v>821</v>
      </c>
      <c r="D165" s="13">
        <v>7</v>
      </c>
      <c r="E165" s="13">
        <v>258</v>
      </c>
      <c r="F165" s="13">
        <v>36</v>
      </c>
      <c r="G165" s="13">
        <v>12</v>
      </c>
      <c r="H165" s="13">
        <v>472</v>
      </c>
      <c r="I165" s="13">
        <v>94</v>
      </c>
      <c r="J165" s="3">
        <f t="shared" si="29"/>
        <v>1734</v>
      </c>
      <c r="K165" s="40">
        <f t="shared" si="30"/>
        <v>0.88831967213114749</v>
      </c>
    </row>
    <row r="166" spans="1:11">
      <c r="A166" s="9" t="s">
        <v>59</v>
      </c>
      <c r="B166" s="4">
        <f t="shared" ref="B166:I166" si="31">SUM(B155:B165)</f>
        <v>37</v>
      </c>
      <c r="C166" s="4">
        <f t="shared" si="31"/>
        <v>886</v>
      </c>
      <c r="D166" s="4">
        <f t="shared" si="31"/>
        <v>8</v>
      </c>
      <c r="E166" s="4">
        <f t="shared" si="31"/>
        <v>297</v>
      </c>
      <c r="F166" s="4">
        <f t="shared" si="31"/>
        <v>51</v>
      </c>
      <c r="G166" s="4">
        <f t="shared" si="31"/>
        <v>16</v>
      </c>
      <c r="H166" s="4">
        <f t="shared" si="31"/>
        <v>545</v>
      </c>
      <c r="I166" s="4">
        <f t="shared" si="31"/>
        <v>112</v>
      </c>
      <c r="J166" s="4">
        <f>SUM(J155:J165)</f>
        <v>1952</v>
      </c>
      <c r="K166" s="27">
        <f>SUM(K155:K165)</f>
        <v>1</v>
      </c>
    </row>
    <row r="167" spans="1:11">
      <c r="A167" s="96" t="s">
        <v>141</v>
      </c>
      <c r="B167" s="96"/>
      <c r="C167" s="96"/>
      <c r="D167" s="96"/>
      <c r="E167" s="96"/>
      <c r="F167" s="96"/>
      <c r="G167" s="96"/>
      <c r="H167" s="96"/>
      <c r="I167" s="96"/>
      <c r="J167" s="96"/>
      <c r="K167" s="49"/>
    </row>
    <row r="168" spans="1:11">
      <c r="A168" s="8" t="s">
        <v>139</v>
      </c>
      <c r="B168" s="13">
        <v>0</v>
      </c>
      <c r="C168" s="13">
        <v>0</v>
      </c>
      <c r="D168" s="13">
        <v>0</v>
      </c>
      <c r="E168" s="13">
        <v>0</v>
      </c>
      <c r="F168" s="13">
        <v>0</v>
      </c>
      <c r="G168" s="13">
        <v>0</v>
      </c>
      <c r="H168" s="13">
        <v>0</v>
      </c>
      <c r="I168" s="13">
        <v>0</v>
      </c>
      <c r="J168" s="3">
        <f t="shared" ref="J168:J178" si="32">SUM(B168:I168)</f>
        <v>0</v>
      </c>
      <c r="K168" s="40">
        <f>+J168/J$179</f>
        <v>0</v>
      </c>
    </row>
    <row r="169" spans="1:11">
      <c r="A169" s="6" t="s">
        <v>128</v>
      </c>
      <c r="B169" s="13">
        <v>0</v>
      </c>
      <c r="C169" s="13">
        <v>4</v>
      </c>
      <c r="D169" s="13">
        <v>0</v>
      </c>
      <c r="E169" s="13">
        <v>2</v>
      </c>
      <c r="F169" s="13">
        <v>2</v>
      </c>
      <c r="G169" s="13">
        <v>1</v>
      </c>
      <c r="H169" s="13">
        <v>9</v>
      </c>
      <c r="I169" s="13">
        <v>0</v>
      </c>
      <c r="J169" s="3">
        <f t="shared" si="32"/>
        <v>18</v>
      </c>
      <c r="K169" s="40">
        <f t="shared" ref="K169:K178" si="33">+J169/J$179</f>
        <v>9.2213114754098359E-3</v>
      </c>
    </row>
    <row r="170" spans="1:11">
      <c r="A170" s="6" t="s">
        <v>129</v>
      </c>
      <c r="B170" s="13">
        <v>3</v>
      </c>
      <c r="C170" s="13">
        <v>12</v>
      </c>
      <c r="D170" s="13">
        <v>0</v>
      </c>
      <c r="E170" s="13">
        <v>9</v>
      </c>
      <c r="F170" s="13">
        <v>4</v>
      </c>
      <c r="G170" s="13">
        <v>2</v>
      </c>
      <c r="H170" s="13">
        <v>14</v>
      </c>
      <c r="I170" s="13">
        <v>2</v>
      </c>
      <c r="J170" s="3">
        <f t="shared" si="32"/>
        <v>46</v>
      </c>
      <c r="K170" s="40">
        <f t="shared" si="33"/>
        <v>2.3565573770491802E-2</v>
      </c>
    </row>
    <row r="171" spans="1:11">
      <c r="A171" s="6" t="s">
        <v>130</v>
      </c>
      <c r="B171" s="13">
        <v>0</v>
      </c>
      <c r="C171" s="13">
        <v>10</v>
      </c>
      <c r="D171" s="13">
        <v>0</v>
      </c>
      <c r="E171" s="13">
        <v>5</v>
      </c>
      <c r="F171" s="13">
        <v>3</v>
      </c>
      <c r="G171" s="13">
        <v>0</v>
      </c>
      <c r="H171" s="13">
        <v>16</v>
      </c>
      <c r="I171" s="13">
        <v>4</v>
      </c>
      <c r="J171" s="3">
        <f t="shared" si="32"/>
        <v>38</v>
      </c>
      <c r="K171" s="40">
        <f t="shared" si="33"/>
        <v>1.9467213114754099E-2</v>
      </c>
    </row>
    <row r="172" spans="1:11">
      <c r="A172" s="6" t="s">
        <v>131</v>
      </c>
      <c r="B172" s="13">
        <v>0</v>
      </c>
      <c r="C172" s="13">
        <v>5</v>
      </c>
      <c r="D172" s="13">
        <v>0</v>
      </c>
      <c r="E172" s="13">
        <v>2</v>
      </c>
      <c r="F172" s="13">
        <v>1</v>
      </c>
      <c r="G172" s="13">
        <v>0</v>
      </c>
      <c r="H172" s="13">
        <v>2</v>
      </c>
      <c r="I172" s="13">
        <v>2</v>
      </c>
      <c r="J172" s="3">
        <f t="shared" si="32"/>
        <v>12</v>
      </c>
      <c r="K172" s="40">
        <f t="shared" si="33"/>
        <v>6.1475409836065573E-3</v>
      </c>
    </row>
    <row r="173" spans="1:11">
      <c r="A173" s="6" t="s">
        <v>132</v>
      </c>
      <c r="B173" s="13">
        <v>0</v>
      </c>
      <c r="C173" s="13">
        <v>3</v>
      </c>
      <c r="D173" s="13">
        <v>0</v>
      </c>
      <c r="E173" s="13">
        <v>1</v>
      </c>
      <c r="F173" s="13">
        <v>0</v>
      </c>
      <c r="G173" s="13">
        <v>0</v>
      </c>
      <c r="H173" s="13">
        <v>2</v>
      </c>
      <c r="I173" s="13">
        <v>0</v>
      </c>
      <c r="J173" s="3">
        <f t="shared" si="32"/>
        <v>6</v>
      </c>
      <c r="K173" s="40">
        <f t="shared" si="33"/>
        <v>3.0737704918032786E-3</v>
      </c>
    </row>
    <row r="174" spans="1:11">
      <c r="A174" s="6" t="s">
        <v>133</v>
      </c>
      <c r="B174" s="13">
        <v>0</v>
      </c>
      <c r="C174" s="13">
        <v>4</v>
      </c>
      <c r="D174" s="13">
        <v>0</v>
      </c>
      <c r="E174" s="13">
        <v>1</v>
      </c>
      <c r="F174" s="13">
        <v>0</v>
      </c>
      <c r="G174" s="13">
        <v>0</v>
      </c>
      <c r="H174" s="13">
        <v>1</v>
      </c>
      <c r="I174" s="13">
        <v>1</v>
      </c>
      <c r="J174" s="3">
        <f t="shared" si="32"/>
        <v>7</v>
      </c>
      <c r="K174" s="40">
        <f t="shared" si="33"/>
        <v>3.5860655737704919E-3</v>
      </c>
    </row>
    <row r="175" spans="1:11">
      <c r="A175" s="6" t="s">
        <v>134</v>
      </c>
      <c r="B175" s="13">
        <v>0</v>
      </c>
      <c r="C175" s="13">
        <v>1</v>
      </c>
      <c r="D175" s="13">
        <v>0</v>
      </c>
      <c r="E175" s="13">
        <v>0</v>
      </c>
      <c r="F175" s="13">
        <v>0</v>
      </c>
      <c r="G175" s="13">
        <v>0</v>
      </c>
      <c r="H175" s="13">
        <v>0</v>
      </c>
      <c r="I175" s="13">
        <v>0</v>
      </c>
      <c r="J175" s="3">
        <f t="shared" si="32"/>
        <v>1</v>
      </c>
      <c r="K175" s="40">
        <f t="shared" si="33"/>
        <v>5.1229508196721314E-4</v>
      </c>
    </row>
    <row r="176" spans="1:11">
      <c r="A176" s="6" t="s">
        <v>135</v>
      </c>
      <c r="B176" s="13">
        <v>0</v>
      </c>
      <c r="C176" s="13">
        <v>0</v>
      </c>
      <c r="D176" s="13">
        <v>0</v>
      </c>
      <c r="E176" s="13">
        <v>0</v>
      </c>
      <c r="F176" s="13">
        <v>0</v>
      </c>
      <c r="G176" s="13">
        <v>0</v>
      </c>
      <c r="H176" s="13">
        <v>1</v>
      </c>
      <c r="I176" s="13">
        <v>0</v>
      </c>
      <c r="J176" s="3">
        <f t="shared" si="32"/>
        <v>1</v>
      </c>
      <c r="K176" s="40">
        <f t="shared" si="33"/>
        <v>5.1229508196721314E-4</v>
      </c>
    </row>
    <row r="177" spans="1:16">
      <c r="A177" s="6" t="s">
        <v>136</v>
      </c>
      <c r="B177" s="13">
        <v>0</v>
      </c>
      <c r="C177" s="13">
        <v>10</v>
      </c>
      <c r="D177" s="13">
        <v>0</v>
      </c>
      <c r="E177" s="13">
        <v>0</v>
      </c>
      <c r="F177" s="13">
        <v>0</v>
      </c>
      <c r="G177" s="13">
        <v>0</v>
      </c>
      <c r="H177" s="13">
        <v>9</v>
      </c>
      <c r="I177" s="13">
        <v>1</v>
      </c>
      <c r="J177" s="3">
        <f t="shared" si="32"/>
        <v>20</v>
      </c>
      <c r="K177" s="40">
        <f t="shared" si="33"/>
        <v>1.0245901639344262E-2</v>
      </c>
    </row>
    <row r="178" spans="1:16">
      <c r="A178" s="7" t="s">
        <v>137</v>
      </c>
      <c r="B178" s="13">
        <v>34</v>
      </c>
      <c r="C178" s="13">
        <v>837</v>
      </c>
      <c r="D178" s="13">
        <v>8</v>
      </c>
      <c r="E178" s="13">
        <v>277</v>
      </c>
      <c r="F178" s="13">
        <v>41</v>
      </c>
      <c r="G178" s="13">
        <v>13</v>
      </c>
      <c r="H178" s="13">
        <v>491</v>
      </c>
      <c r="I178" s="13">
        <v>102</v>
      </c>
      <c r="J178" s="3">
        <f t="shared" si="32"/>
        <v>1803</v>
      </c>
      <c r="K178" s="40">
        <f t="shared" si="33"/>
        <v>0.92366803278688525</v>
      </c>
    </row>
    <row r="179" spans="1:16">
      <c r="A179" s="9" t="s">
        <v>59</v>
      </c>
      <c r="B179" s="4">
        <f t="shared" ref="B179:J179" si="34">SUM(B168:B178)</f>
        <v>37</v>
      </c>
      <c r="C179" s="4">
        <f t="shared" si="34"/>
        <v>886</v>
      </c>
      <c r="D179" s="4">
        <f t="shared" si="34"/>
        <v>8</v>
      </c>
      <c r="E179" s="4">
        <f t="shared" si="34"/>
        <v>297</v>
      </c>
      <c r="F179" s="4">
        <f t="shared" si="34"/>
        <v>51</v>
      </c>
      <c r="G179" s="4">
        <f t="shared" si="34"/>
        <v>16</v>
      </c>
      <c r="H179" s="4">
        <f t="shared" si="34"/>
        <v>545</v>
      </c>
      <c r="I179" s="4">
        <f t="shared" si="34"/>
        <v>112</v>
      </c>
      <c r="J179" s="4">
        <f t="shared" si="34"/>
        <v>1952</v>
      </c>
      <c r="K179" s="27">
        <f>SUM(K168:K178)</f>
        <v>1</v>
      </c>
    </row>
    <row r="180" spans="1:16">
      <c r="A180" s="96" t="s">
        <v>142</v>
      </c>
      <c r="B180" s="96"/>
      <c r="C180" s="96"/>
      <c r="D180" s="96"/>
      <c r="E180" s="96"/>
      <c r="F180" s="96"/>
      <c r="G180" s="96"/>
      <c r="H180" s="96"/>
      <c r="I180" s="96"/>
      <c r="J180" s="96"/>
      <c r="K180" s="49"/>
    </row>
    <row r="181" spans="1:16">
      <c r="A181" s="8" t="s">
        <v>139</v>
      </c>
      <c r="B181" s="13">
        <v>0</v>
      </c>
      <c r="C181" s="13">
        <v>2</v>
      </c>
      <c r="D181" s="13">
        <v>0</v>
      </c>
      <c r="E181" s="13">
        <v>1</v>
      </c>
      <c r="F181" s="13">
        <v>1</v>
      </c>
      <c r="G181" s="13">
        <v>1</v>
      </c>
      <c r="H181" s="13">
        <v>2</v>
      </c>
      <c r="I181" s="13">
        <v>1</v>
      </c>
      <c r="J181" s="3">
        <f t="shared" ref="J181:J191" si="35">SUM(B181:I181)</f>
        <v>8</v>
      </c>
      <c r="K181" s="40">
        <f>+J181/J$192</f>
        <v>4.0983606557377051E-3</v>
      </c>
    </row>
    <row r="182" spans="1:16">
      <c r="A182" s="6" t="s">
        <v>128</v>
      </c>
      <c r="B182" s="13">
        <v>4</v>
      </c>
      <c r="C182" s="13">
        <v>5</v>
      </c>
      <c r="D182" s="13">
        <v>0</v>
      </c>
      <c r="E182" s="13">
        <v>2</v>
      </c>
      <c r="F182" s="13">
        <v>1</v>
      </c>
      <c r="G182" s="13">
        <v>1</v>
      </c>
      <c r="H182" s="13">
        <v>9</v>
      </c>
      <c r="I182" s="13">
        <v>2</v>
      </c>
      <c r="J182" s="3">
        <f t="shared" si="35"/>
        <v>24</v>
      </c>
      <c r="K182" s="40">
        <f t="shared" ref="K182:K191" si="36">+J182/J$192</f>
        <v>1.2295081967213115E-2</v>
      </c>
    </row>
    <row r="183" spans="1:16">
      <c r="A183" s="6" t="s">
        <v>129</v>
      </c>
      <c r="B183" s="13">
        <v>0</v>
      </c>
      <c r="C183" s="13">
        <v>18</v>
      </c>
      <c r="D183" s="13">
        <v>0</v>
      </c>
      <c r="E183" s="13">
        <v>9</v>
      </c>
      <c r="F183" s="13">
        <v>2</v>
      </c>
      <c r="G183" s="13">
        <v>0</v>
      </c>
      <c r="H183" s="13">
        <v>22</v>
      </c>
      <c r="I183" s="13">
        <v>6</v>
      </c>
      <c r="J183" s="3">
        <f t="shared" si="35"/>
        <v>57</v>
      </c>
      <c r="K183" s="40">
        <f t="shared" si="36"/>
        <v>2.9200819672131149E-2</v>
      </c>
    </row>
    <row r="184" spans="1:16">
      <c r="A184" s="6" t="s">
        <v>130</v>
      </c>
      <c r="B184" s="13">
        <v>0</v>
      </c>
      <c r="C184" s="13">
        <v>11</v>
      </c>
      <c r="D184" s="13">
        <v>0</v>
      </c>
      <c r="E184" s="13">
        <v>0</v>
      </c>
      <c r="F184" s="13">
        <v>0</v>
      </c>
      <c r="G184" s="13">
        <v>0</v>
      </c>
      <c r="H184" s="13">
        <v>8</v>
      </c>
      <c r="I184" s="13">
        <v>1</v>
      </c>
      <c r="J184" s="3">
        <f t="shared" si="35"/>
        <v>20</v>
      </c>
      <c r="K184" s="40">
        <f t="shared" si="36"/>
        <v>1.0245901639344262E-2</v>
      </c>
    </row>
    <row r="185" spans="1:16">
      <c r="A185" s="6" t="s">
        <v>131</v>
      </c>
      <c r="B185" s="13">
        <v>0</v>
      </c>
      <c r="C185" s="13">
        <v>1</v>
      </c>
      <c r="D185" s="13">
        <v>0</v>
      </c>
      <c r="E185" s="13">
        <v>1</v>
      </c>
      <c r="F185" s="13">
        <v>0</v>
      </c>
      <c r="G185" s="13">
        <v>0</v>
      </c>
      <c r="H185" s="13">
        <v>2</v>
      </c>
      <c r="I185" s="13">
        <v>1</v>
      </c>
      <c r="J185" s="3">
        <f t="shared" si="35"/>
        <v>5</v>
      </c>
      <c r="K185" s="40">
        <f t="shared" si="36"/>
        <v>2.5614754098360654E-3</v>
      </c>
    </row>
    <row r="186" spans="1:16">
      <c r="A186" s="6" t="s">
        <v>132</v>
      </c>
      <c r="B186" s="13">
        <v>0</v>
      </c>
      <c r="C186" s="13">
        <v>2</v>
      </c>
      <c r="D186" s="13">
        <v>0</v>
      </c>
      <c r="E186" s="13">
        <v>0</v>
      </c>
      <c r="F186" s="13">
        <v>0</v>
      </c>
      <c r="G186" s="13">
        <v>0</v>
      </c>
      <c r="H186" s="13">
        <v>1</v>
      </c>
      <c r="I186" s="13">
        <v>0</v>
      </c>
      <c r="J186" s="3">
        <f t="shared" si="35"/>
        <v>3</v>
      </c>
      <c r="K186" s="40">
        <f t="shared" si="36"/>
        <v>1.5368852459016393E-3</v>
      </c>
    </row>
    <row r="187" spans="1:16">
      <c r="A187" s="6" t="s">
        <v>133</v>
      </c>
      <c r="B187" s="13">
        <v>0</v>
      </c>
      <c r="C187" s="13">
        <v>1</v>
      </c>
      <c r="D187" s="13">
        <v>0</v>
      </c>
      <c r="E187" s="13">
        <v>0</v>
      </c>
      <c r="F187" s="13">
        <v>0</v>
      </c>
      <c r="G187" s="13">
        <v>0</v>
      </c>
      <c r="H187" s="13">
        <v>1</v>
      </c>
      <c r="I187" s="13">
        <v>0</v>
      </c>
      <c r="J187" s="3">
        <f t="shared" si="35"/>
        <v>2</v>
      </c>
      <c r="K187" s="40">
        <f t="shared" si="36"/>
        <v>1.0245901639344263E-3</v>
      </c>
    </row>
    <row r="188" spans="1:16">
      <c r="A188" s="6" t="s">
        <v>134</v>
      </c>
      <c r="B188" s="13">
        <v>0</v>
      </c>
      <c r="C188" s="13">
        <v>0</v>
      </c>
      <c r="D188" s="13">
        <v>0</v>
      </c>
      <c r="E188" s="13">
        <v>0</v>
      </c>
      <c r="F188" s="13">
        <v>0</v>
      </c>
      <c r="G188" s="13">
        <v>0</v>
      </c>
      <c r="H188" s="13">
        <v>1</v>
      </c>
      <c r="I188" s="13">
        <v>0</v>
      </c>
      <c r="J188" s="3">
        <f t="shared" si="35"/>
        <v>1</v>
      </c>
      <c r="K188" s="40">
        <f t="shared" si="36"/>
        <v>5.1229508196721314E-4</v>
      </c>
      <c r="P188" s="11" t="s">
        <v>246</v>
      </c>
    </row>
    <row r="189" spans="1:16">
      <c r="A189" s="6" t="s">
        <v>135</v>
      </c>
      <c r="B189" s="13">
        <v>0</v>
      </c>
      <c r="C189" s="13">
        <v>0</v>
      </c>
      <c r="D189" s="13">
        <v>0</v>
      </c>
      <c r="E189" s="13">
        <v>0</v>
      </c>
      <c r="F189" s="13">
        <v>0</v>
      </c>
      <c r="G189" s="13">
        <v>0</v>
      </c>
      <c r="H189" s="13">
        <v>0</v>
      </c>
      <c r="I189" s="13">
        <v>0</v>
      </c>
      <c r="J189" s="3">
        <f t="shared" si="35"/>
        <v>0</v>
      </c>
      <c r="K189" s="40">
        <f t="shared" si="36"/>
        <v>0</v>
      </c>
    </row>
    <row r="190" spans="1:16">
      <c r="A190" s="6" t="s">
        <v>136</v>
      </c>
      <c r="B190" s="13">
        <v>0</v>
      </c>
      <c r="C190" s="13">
        <v>6</v>
      </c>
      <c r="D190" s="13">
        <v>0</v>
      </c>
      <c r="E190" s="13">
        <v>3</v>
      </c>
      <c r="F190" s="13">
        <v>0</v>
      </c>
      <c r="G190" s="13">
        <v>0</v>
      </c>
      <c r="H190" s="13">
        <v>7</v>
      </c>
      <c r="I190" s="13">
        <v>1</v>
      </c>
      <c r="J190" s="3">
        <f t="shared" si="35"/>
        <v>17</v>
      </c>
      <c r="K190" s="40">
        <f t="shared" si="36"/>
        <v>8.7090163934426222E-3</v>
      </c>
    </row>
    <row r="191" spans="1:16">
      <c r="A191" s="7" t="s">
        <v>137</v>
      </c>
      <c r="B191" s="13">
        <v>33</v>
      </c>
      <c r="C191" s="13">
        <v>840</v>
      </c>
      <c r="D191" s="13">
        <v>8</v>
      </c>
      <c r="E191" s="13">
        <v>281</v>
      </c>
      <c r="F191" s="13">
        <v>47</v>
      </c>
      <c r="G191" s="13">
        <v>14</v>
      </c>
      <c r="H191" s="13">
        <v>492</v>
      </c>
      <c r="I191" s="13">
        <v>100</v>
      </c>
      <c r="J191" s="3">
        <f t="shared" si="35"/>
        <v>1815</v>
      </c>
      <c r="K191" s="40">
        <f t="shared" si="36"/>
        <v>0.92981557377049184</v>
      </c>
    </row>
    <row r="192" spans="1:16">
      <c r="A192" s="9" t="s">
        <v>59</v>
      </c>
      <c r="B192" s="4">
        <f t="shared" ref="B192:I192" si="37">SUM(B181:B191)</f>
        <v>37</v>
      </c>
      <c r="C192" s="4">
        <f t="shared" si="37"/>
        <v>886</v>
      </c>
      <c r="D192" s="4">
        <f t="shared" si="37"/>
        <v>8</v>
      </c>
      <c r="E192" s="4">
        <f t="shared" si="37"/>
        <v>297</v>
      </c>
      <c r="F192" s="4">
        <f t="shared" si="37"/>
        <v>51</v>
      </c>
      <c r="G192" s="4">
        <f t="shared" si="37"/>
        <v>16</v>
      </c>
      <c r="H192" s="4">
        <f t="shared" si="37"/>
        <v>545</v>
      </c>
      <c r="I192" s="4">
        <f t="shared" si="37"/>
        <v>112</v>
      </c>
      <c r="J192" s="4">
        <f>SUM(J181:J191)</f>
        <v>1952</v>
      </c>
      <c r="K192" s="27">
        <f>SUM(K181:K191)</f>
        <v>1</v>
      </c>
    </row>
    <row r="193" spans="1:11">
      <c r="A193" s="96" t="s">
        <v>143</v>
      </c>
      <c r="B193" s="96"/>
      <c r="C193" s="96"/>
      <c r="D193" s="96"/>
      <c r="E193" s="96"/>
      <c r="F193" s="96"/>
      <c r="G193" s="96"/>
      <c r="H193" s="96"/>
      <c r="I193" s="96"/>
      <c r="J193" s="96"/>
      <c r="K193" s="49"/>
    </row>
    <row r="194" spans="1:11">
      <c r="A194" s="6" t="s">
        <v>139</v>
      </c>
      <c r="B194" s="13">
        <v>1</v>
      </c>
      <c r="C194" s="13">
        <v>14</v>
      </c>
      <c r="D194" s="13">
        <v>0</v>
      </c>
      <c r="E194" s="13">
        <v>5</v>
      </c>
      <c r="F194" s="13">
        <v>2</v>
      </c>
      <c r="G194" s="13">
        <v>3</v>
      </c>
      <c r="H194" s="13">
        <v>7</v>
      </c>
      <c r="I194" s="13">
        <v>1</v>
      </c>
      <c r="J194" s="3">
        <f t="shared" ref="J194:J197" si="38">SUM(B194:I194)</f>
        <v>33</v>
      </c>
      <c r="K194" s="40">
        <f>+J194/J$205</f>
        <v>1.6905737704918034E-2</v>
      </c>
    </row>
    <row r="195" spans="1:11">
      <c r="A195" s="6" t="s">
        <v>128</v>
      </c>
      <c r="B195" s="13">
        <v>5</v>
      </c>
      <c r="C195" s="13">
        <v>39</v>
      </c>
      <c r="D195" s="13">
        <v>0</v>
      </c>
      <c r="E195" s="13">
        <v>23</v>
      </c>
      <c r="F195" s="13">
        <v>7</v>
      </c>
      <c r="G195" s="13">
        <v>4</v>
      </c>
      <c r="H195" s="13">
        <v>44</v>
      </c>
      <c r="I195" s="13">
        <v>14</v>
      </c>
      <c r="J195" s="3">
        <f t="shared" si="38"/>
        <v>136</v>
      </c>
      <c r="K195" s="40">
        <f t="shared" ref="K195:K204" si="39">+J195/J$205</f>
        <v>6.9672131147540978E-2</v>
      </c>
    </row>
    <row r="196" spans="1:11">
      <c r="A196" s="6" t="s">
        <v>129</v>
      </c>
      <c r="B196" s="13">
        <v>9</v>
      </c>
      <c r="C196" s="13">
        <v>114</v>
      </c>
      <c r="D196" s="13">
        <v>1</v>
      </c>
      <c r="E196" s="13">
        <v>45</v>
      </c>
      <c r="F196" s="13">
        <v>9</v>
      </c>
      <c r="G196" s="13">
        <v>2</v>
      </c>
      <c r="H196" s="13">
        <v>81</v>
      </c>
      <c r="I196" s="13">
        <v>20</v>
      </c>
      <c r="J196" s="3">
        <f t="shared" si="38"/>
        <v>281</v>
      </c>
      <c r="K196" s="40">
        <f t="shared" si="39"/>
        <v>0.14395491803278687</v>
      </c>
    </row>
    <row r="197" spans="1:11">
      <c r="A197" s="6" t="s">
        <v>130</v>
      </c>
      <c r="B197" s="13">
        <v>3</v>
      </c>
      <c r="C197" s="13">
        <v>88</v>
      </c>
      <c r="D197" s="13">
        <v>2</v>
      </c>
      <c r="E197" s="13">
        <v>40</v>
      </c>
      <c r="F197" s="13">
        <v>10</v>
      </c>
      <c r="G197" s="13">
        <v>3</v>
      </c>
      <c r="H197" s="13">
        <v>65</v>
      </c>
      <c r="I197" s="13">
        <v>13</v>
      </c>
      <c r="J197" s="3">
        <f t="shared" si="38"/>
        <v>224</v>
      </c>
      <c r="K197" s="40">
        <f t="shared" si="39"/>
        <v>0.11475409836065574</v>
      </c>
    </row>
    <row r="198" spans="1:11">
      <c r="A198" s="6" t="s">
        <v>131</v>
      </c>
      <c r="B198" s="13">
        <v>0</v>
      </c>
      <c r="C198" s="13">
        <v>24</v>
      </c>
      <c r="D198" s="13">
        <v>0</v>
      </c>
      <c r="E198" s="13">
        <v>10</v>
      </c>
      <c r="F198" s="13">
        <v>2</v>
      </c>
      <c r="G198" s="13">
        <v>0</v>
      </c>
      <c r="H198" s="13">
        <v>20</v>
      </c>
      <c r="I198" s="13">
        <v>6</v>
      </c>
      <c r="J198" s="3">
        <f>SUM(B198:I198)</f>
        <v>62</v>
      </c>
      <c r="K198" s="40">
        <f t="shared" si="39"/>
        <v>3.1762295081967214E-2</v>
      </c>
    </row>
    <row r="199" spans="1:11">
      <c r="A199" s="6" t="s">
        <v>132</v>
      </c>
      <c r="B199" s="13">
        <v>0</v>
      </c>
      <c r="C199" s="13">
        <v>17</v>
      </c>
      <c r="D199" s="13">
        <v>0</v>
      </c>
      <c r="E199" s="13">
        <v>4</v>
      </c>
      <c r="F199" s="13">
        <v>2</v>
      </c>
      <c r="G199" s="13">
        <v>2</v>
      </c>
      <c r="H199" s="13">
        <v>13</v>
      </c>
      <c r="I199" s="13">
        <v>2</v>
      </c>
      <c r="J199" s="3">
        <f t="shared" ref="J199:J204" si="40">SUM(B199:I199)</f>
        <v>40</v>
      </c>
      <c r="K199" s="40">
        <f t="shared" si="39"/>
        <v>2.0491803278688523E-2</v>
      </c>
    </row>
    <row r="200" spans="1:11">
      <c r="A200" s="6" t="s">
        <v>144</v>
      </c>
      <c r="B200" s="13">
        <v>0</v>
      </c>
      <c r="C200" s="13">
        <v>8</v>
      </c>
      <c r="D200" s="13">
        <v>0</v>
      </c>
      <c r="E200" s="13">
        <v>4</v>
      </c>
      <c r="F200" s="13">
        <v>0</v>
      </c>
      <c r="G200" s="13">
        <v>0</v>
      </c>
      <c r="H200" s="13">
        <v>7</v>
      </c>
      <c r="I200" s="13">
        <v>2</v>
      </c>
      <c r="J200" s="3">
        <f t="shared" si="40"/>
        <v>21</v>
      </c>
      <c r="K200" s="40">
        <f t="shared" si="39"/>
        <v>1.0758196721311475E-2</v>
      </c>
    </row>
    <row r="201" spans="1:11">
      <c r="A201" s="6" t="s">
        <v>145</v>
      </c>
      <c r="B201" s="13">
        <v>0</v>
      </c>
      <c r="C201" s="13">
        <v>0</v>
      </c>
      <c r="D201" s="13">
        <v>0</v>
      </c>
      <c r="E201" s="13">
        <v>1</v>
      </c>
      <c r="F201" s="13">
        <v>0</v>
      </c>
      <c r="G201" s="13">
        <v>0</v>
      </c>
      <c r="H201" s="13">
        <v>0</v>
      </c>
      <c r="I201" s="13">
        <v>1</v>
      </c>
      <c r="J201" s="3">
        <f t="shared" si="40"/>
        <v>2</v>
      </c>
      <c r="K201" s="40">
        <f>+J201/J$205</f>
        <v>1.0245901639344263E-3</v>
      </c>
    </row>
    <row r="202" spans="1:11">
      <c r="A202" s="6" t="s">
        <v>135</v>
      </c>
      <c r="B202" s="13">
        <v>0</v>
      </c>
      <c r="C202" s="13">
        <v>0</v>
      </c>
      <c r="D202" s="13">
        <v>0</v>
      </c>
      <c r="E202" s="13">
        <v>0</v>
      </c>
      <c r="F202" s="13">
        <v>0</v>
      </c>
      <c r="G202" s="13">
        <v>0</v>
      </c>
      <c r="H202" s="13">
        <v>0</v>
      </c>
      <c r="I202" s="13">
        <v>0</v>
      </c>
      <c r="J202" s="3">
        <f t="shared" si="40"/>
        <v>0</v>
      </c>
      <c r="K202" s="40">
        <f t="shared" si="39"/>
        <v>0</v>
      </c>
    </row>
    <row r="203" spans="1:11">
      <c r="A203" s="6" t="s">
        <v>136</v>
      </c>
      <c r="B203" s="13">
        <v>0</v>
      </c>
      <c r="C203" s="13">
        <v>10</v>
      </c>
      <c r="D203" s="13">
        <v>0</v>
      </c>
      <c r="E203" s="13">
        <v>4</v>
      </c>
      <c r="F203" s="13">
        <v>0</v>
      </c>
      <c r="G203" s="13">
        <v>0</v>
      </c>
      <c r="H203" s="13">
        <v>10</v>
      </c>
      <c r="I203" s="13">
        <v>0</v>
      </c>
      <c r="J203" s="3">
        <f t="shared" si="40"/>
        <v>24</v>
      </c>
      <c r="K203" s="40">
        <f t="shared" si="39"/>
        <v>1.2295081967213115E-2</v>
      </c>
    </row>
    <row r="204" spans="1:11">
      <c r="A204" s="7" t="s">
        <v>137</v>
      </c>
      <c r="B204" s="13">
        <v>19</v>
      </c>
      <c r="C204" s="13">
        <v>572</v>
      </c>
      <c r="D204" s="13">
        <v>5</v>
      </c>
      <c r="E204" s="13">
        <v>161</v>
      </c>
      <c r="F204" s="13">
        <v>19</v>
      </c>
      <c r="G204" s="13">
        <v>2</v>
      </c>
      <c r="H204" s="13">
        <v>298</v>
      </c>
      <c r="I204" s="13">
        <v>53</v>
      </c>
      <c r="J204" s="3">
        <f t="shared" si="40"/>
        <v>1129</v>
      </c>
      <c r="K204" s="40">
        <f t="shared" si="39"/>
        <v>0.57838114754098358</v>
      </c>
    </row>
    <row r="205" spans="1:11">
      <c r="A205" s="9" t="s">
        <v>59</v>
      </c>
      <c r="B205" s="4">
        <f>SUM(B194:B204)</f>
        <v>37</v>
      </c>
      <c r="C205" s="4">
        <f t="shared" ref="C205:K205" si="41">SUM(C194:C204)</f>
        <v>886</v>
      </c>
      <c r="D205" s="4">
        <f t="shared" si="41"/>
        <v>8</v>
      </c>
      <c r="E205" s="4">
        <f t="shared" si="41"/>
        <v>297</v>
      </c>
      <c r="F205" s="4">
        <f t="shared" si="41"/>
        <v>51</v>
      </c>
      <c r="G205" s="4">
        <f t="shared" si="41"/>
        <v>16</v>
      </c>
      <c r="H205" s="4">
        <f t="shared" si="41"/>
        <v>545</v>
      </c>
      <c r="I205" s="4">
        <f t="shared" si="41"/>
        <v>112</v>
      </c>
      <c r="J205" s="4">
        <f t="shared" si="41"/>
        <v>1952</v>
      </c>
      <c r="K205" s="27">
        <f t="shared" si="41"/>
        <v>1</v>
      </c>
    </row>
    <row r="206" spans="1:11">
      <c r="A206" s="6" t="str">
        <f>+A124</f>
        <v>Note 1: Statistics after 28 March 2020 by region are based upon 'principal place of business' and not 'registered office'.</v>
      </c>
      <c r="B206" s="6"/>
      <c r="C206" s="6"/>
      <c r="D206" s="6"/>
      <c r="E206" s="6"/>
      <c r="F206" s="6"/>
      <c r="G206" s="6"/>
      <c r="H206" s="6"/>
      <c r="I206" s="6"/>
      <c r="J206" s="6"/>
    </row>
    <row r="207" spans="1:11" ht="24" customHeight="1">
      <c r="A207" s="98" t="s">
        <v>146</v>
      </c>
      <c r="B207" s="98"/>
      <c r="C207" s="98"/>
      <c r="D207" s="98"/>
      <c r="E207" s="98"/>
      <c r="F207" s="98"/>
      <c r="G207" s="98"/>
      <c r="H207" s="98"/>
      <c r="I207" s="98"/>
      <c r="J207" s="98"/>
    </row>
    <row r="208" spans="1:11">
      <c r="A208" s="11"/>
      <c r="J208" s="11"/>
    </row>
    <row r="209" spans="1:12" ht="30" customHeight="1">
      <c r="A209" s="103" t="s">
        <v>247</v>
      </c>
      <c r="B209" s="103"/>
      <c r="C209" s="103"/>
      <c r="D209" s="103"/>
      <c r="E209" s="103"/>
      <c r="F209" s="103"/>
      <c r="G209" s="103"/>
      <c r="H209" s="103"/>
      <c r="I209" s="103"/>
      <c r="J209" s="103"/>
    </row>
    <row r="210" spans="1:12" ht="34.5">
      <c r="A210" s="81"/>
      <c r="B210" s="45" t="s">
        <v>44</v>
      </c>
      <c r="C210" s="45" t="s">
        <v>45</v>
      </c>
      <c r="D210" s="45" t="s">
        <v>46</v>
      </c>
      <c r="E210" s="45" t="s">
        <v>47</v>
      </c>
      <c r="F210" s="45" t="s">
        <v>62</v>
      </c>
      <c r="G210" s="45" t="s">
        <v>49</v>
      </c>
      <c r="H210" s="45" t="s">
        <v>50</v>
      </c>
      <c r="I210" s="45" t="s">
        <v>51</v>
      </c>
      <c r="J210" s="31" t="s">
        <v>52</v>
      </c>
      <c r="K210" s="57" t="s">
        <v>53</v>
      </c>
    </row>
    <row r="211" spans="1:12">
      <c r="A211" s="14">
        <v>0</v>
      </c>
      <c r="B211" s="13">
        <v>25</v>
      </c>
      <c r="C211" s="13">
        <v>628</v>
      </c>
      <c r="D211" s="13">
        <v>6</v>
      </c>
      <c r="E211" s="13">
        <v>190</v>
      </c>
      <c r="F211" s="13">
        <v>28</v>
      </c>
      <c r="G211" s="13">
        <v>10</v>
      </c>
      <c r="H211" s="13">
        <v>364</v>
      </c>
      <c r="I211" s="13">
        <v>83</v>
      </c>
      <c r="J211" s="3">
        <f t="shared" ref="J211:J218" si="42">SUM(B211:I211)</f>
        <v>1334</v>
      </c>
      <c r="K211" s="40">
        <f>+J211/J$219</f>
        <v>0.68340163934426235</v>
      </c>
      <c r="L211" s="67"/>
    </row>
    <row r="212" spans="1:12">
      <c r="A212" s="6" t="s">
        <v>148</v>
      </c>
      <c r="B212" s="13">
        <v>5</v>
      </c>
      <c r="C212" s="13">
        <v>106</v>
      </c>
      <c r="D212" s="13">
        <v>0</v>
      </c>
      <c r="E212" s="13">
        <v>55</v>
      </c>
      <c r="F212" s="13">
        <v>12</v>
      </c>
      <c r="G212" s="13">
        <v>4</v>
      </c>
      <c r="H212" s="13">
        <v>94</v>
      </c>
      <c r="I212" s="13">
        <v>13</v>
      </c>
      <c r="J212" s="3">
        <f t="shared" si="42"/>
        <v>289</v>
      </c>
      <c r="K212" s="40">
        <f t="shared" ref="K212:K218" si="43">+J212/J$219</f>
        <v>0.14805327868852458</v>
      </c>
    </row>
    <row r="213" spans="1:12">
      <c r="A213" s="6" t="s">
        <v>132</v>
      </c>
      <c r="B213" s="13">
        <v>2</v>
      </c>
      <c r="C213" s="13">
        <v>26</v>
      </c>
      <c r="D213" s="13">
        <v>1</v>
      </c>
      <c r="E213" s="13">
        <v>16</v>
      </c>
      <c r="F213" s="13">
        <v>4</v>
      </c>
      <c r="G213" s="13">
        <v>1</v>
      </c>
      <c r="H213" s="13">
        <v>14</v>
      </c>
      <c r="I213" s="13">
        <v>2</v>
      </c>
      <c r="J213" s="3">
        <f t="shared" si="42"/>
        <v>66</v>
      </c>
      <c r="K213" s="40">
        <f t="shared" si="43"/>
        <v>3.3811475409836068E-2</v>
      </c>
    </row>
    <row r="214" spans="1:12">
      <c r="A214" s="80" t="s">
        <v>149</v>
      </c>
      <c r="B214" s="13">
        <v>1</v>
      </c>
      <c r="C214" s="13">
        <v>11</v>
      </c>
      <c r="D214" s="13">
        <v>0</v>
      </c>
      <c r="E214" s="13">
        <v>5</v>
      </c>
      <c r="F214" s="13">
        <v>6</v>
      </c>
      <c r="G214" s="13">
        <v>0</v>
      </c>
      <c r="H214" s="13">
        <v>10</v>
      </c>
      <c r="I214" s="13">
        <v>3</v>
      </c>
      <c r="J214" s="3">
        <f t="shared" si="42"/>
        <v>36</v>
      </c>
      <c r="K214" s="40">
        <f>+J214/J$219</f>
        <v>1.8442622950819672E-2</v>
      </c>
    </row>
    <row r="215" spans="1:12">
      <c r="A215" s="6" t="s">
        <v>114</v>
      </c>
      <c r="B215" s="13">
        <v>0</v>
      </c>
      <c r="C215" s="13">
        <v>37</v>
      </c>
      <c r="D215" s="13">
        <v>0</v>
      </c>
      <c r="E215" s="13">
        <v>7</v>
      </c>
      <c r="F215" s="13">
        <v>0</v>
      </c>
      <c r="G215" s="13">
        <v>1</v>
      </c>
      <c r="H215" s="13">
        <v>15</v>
      </c>
      <c r="I215" s="13">
        <v>3</v>
      </c>
      <c r="J215" s="3">
        <f t="shared" si="42"/>
        <v>63</v>
      </c>
      <c r="K215" s="40">
        <f t="shared" si="43"/>
        <v>3.2274590163934427E-2</v>
      </c>
    </row>
    <row r="216" spans="1:12">
      <c r="A216" s="6" t="s">
        <v>115</v>
      </c>
      <c r="B216" s="13">
        <v>0</v>
      </c>
      <c r="C216" s="13">
        <v>10</v>
      </c>
      <c r="D216" s="13">
        <v>0</v>
      </c>
      <c r="E216" s="13">
        <v>4</v>
      </c>
      <c r="F216" s="13">
        <v>0</v>
      </c>
      <c r="G216" s="13">
        <v>0</v>
      </c>
      <c r="H216" s="13">
        <v>11</v>
      </c>
      <c r="I216" s="13">
        <v>2</v>
      </c>
      <c r="J216" s="3">
        <f t="shared" si="42"/>
        <v>27</v>
      </c>
      <c r="K216" s="40">
        <f t="shared" si="43"/>
        <v>1.3831967213114754E-2</v>
      </c>
    </row>
    <row r="217" spans="1:12">
      <c r="A217" s="6" t="s">
        <v>116</v>
      </c>
      <c r="B217" s="13">
        <v>0</v>
      </c>
      <c r="C217" s="13">
        <v>42</v>
      </c>
      <c r="D217" s="13">
        <v>0</v>
      </c>
      <c r="E217" s="13">
        <v>6</v>
      </c>
      <c r="F217" s="13">
        <v>0</v>
      </c>
      <c r="G217" s="13">
        <v>0</v>
      </c>
      <c r="H217" s="13">
        <v>17</v>
      </c>
      <c r="I217" s="13">
        <v>6</v>
      </c>
      <c r="J217" s="3">
        <f t="shared" si="42"/>
        <v>71</v>
      </c>
      <c r="K217" s="40">
        <f t="shared" si="43"/>
        <v>3.637295081967213E-2</v>
      </c>
    </row>
    <row r="218" spans="1:12">
      <c r="A218" s="6" t="s">
        <v>136</v>
      </c>
      <c r="B218" s="13">
        <v>4</v>
      </c>
      <c r="C218" s="13">
        <v>26</v>
      </c>
      <c r="D218" s="13">
        <v>1</v>
      </c>
      <c r="E218" s="13">
        <v>14</v>
      </c>
      <c r="F218" s="13">
        <v>1</v>
      </c>
      <c r="G218" s="13">
        <v>0</v>
      </c>
      <c r="H218" s="13">
        <v>20</v>
      </c>
      <c r="I218" s="13">
        <v>0</v>
      </c>
      <c r="J218" s="3">
        <f t="shared" si="42"/>
        <v>66</v>
      </c>
      <c r="K218" s="40">
        <f t="shared" si="43"/>
        <v>3.3811475409836068E-2</v>
      </c>
    </row>
    <row r="219" spans="1:12">
      <c r="A219" s="9" t="s">
        <v>59</v>
      </c>
      <c r="B219" s="4">
        <f t="shared" ref="B219:K219" si="44">SUM(B211:B218)</f>
        <v>37</v>
      </c>
      <c r="C219" s="4">
        <f t="shared" si="44"/>
        <v>886</v>
      </c>
      <c r="D219" s="4">
        <f t="shared" si="44"/>
        <v>8</v>
      </c>
      <c r="E219" s="4">
        <f t="shared" si="44"/>
        <v>297</v>
      </c>
      <c r="F219" s="4">
        <f t="shared" si="44"/>
        <v>51</v>
      </c>
      <c r="G219" s="4">
        <f t="shared" si="44"/>
        <v>16</v>
      </c>
      <c r="H219" s="4">
        <f t="shared" si="44"/>
        <v>545</v>
      </c>
      <c r="I219" s="4">
        <f t="shared" si="44"/>
        <v>112</v>
      </c>
      <c r="J219" s="4">
        <f t="shared" si="44"/>
        <v>1952</v>
      </c>
      <c r="K219" s="27">
        <f t="shared" si="44"/>
        <v>1</v>
      </c>
    </row>
    <row r="220" spans="1:12">
      <c r="A220" s="6" t="str">
        <f>+A70</f>
        <v>Note 1: Statistics after 28 March 2020 by region are based upon 'principal place of business' and not 'registered office'.</v>
      </c>
      <c r="B220" s="59"/>
      <c r="C220" s="59"/>
      <c r="D220" s="59"/>
      <c r="E220" s="59"/>
      <c r="F220" s="59"/>
      <c r="G220" s="59"/>
      <c r="H220" s="59"/>
      <c r="I220" s="59"/>
      <c r="J220" s="59"/>
    </row>
    <row r="221" spans="1:12">
      <c r="A221" s="6"/>
      <c r="B221" s="59"/>
      <c r="C221" s="59"/>
      <c r="D221" s="59"/>
      <c r="E221" s="59"/>
      <c r="F221" s="59"/>
      <c r="G221" s="59"/>
      <c r="H221" s="59"/>
      <c r="I221" s="59"/>
      <c r="J221" s="59"/>
    </row>
    <row r="222" spans="1:12">
      <c r="A222" s="91"/>
      <c r="B222" s="59"/>
      <c r="C222" s="59"/>
      <c r="D222" s="59"/>
      <c r="E222" s="59"/>
      <c r="F222" s="59"/>
      <c r="G222" s="59"/>
      <c r="H222" s="59"/>
      <c r="I222" s="59"/>
      <c r="J222" s="59"/>
    </row>
    <row r="223" spans="1:12" ht="30" customHeight="1">
      <c r="A223" s="103" t="s">
        <v>248</v>
      </c>
      <c r="B223" s="103"/>
      <c r="C223" s="103"/>
      <c r="D223" s="103"/>
      <c r="E223" s="103"/>
      <c r="F223" s="103"/>
      <c r="G223" s="103"/>
      <c r="H223" s="103"/>
      <c r="I223" s="103"/>
      <c r="J223" s="103"/>
    </row>
    <row r="224" spans="1:12" ht="34.5">
      <c r="A224" s="81"/>
      <c r="B224" s="45" t="s">
        <v>44</v>
      </c>
      <c r="C224" s="45" t="s">
        <v>45</v>
      </c>
      <c r="D224" s="45" t="s">
        <v>46</v>
      </c>
      <c r="E224" s="45" t="s">
        <v>47</v>
      </c>
      <c r="F224" s="45" t="s">
        <v>62</v>
      </c>
      <c r="G224" s="45" t="s">
        <v>49</v>
      </c>
      <c r="H224" s="45" t="s">
        <v>50</v>
      </c>
      <c r="I224" s="45" t="s">
        <v>51</v>
      </c>
      <c r="J224" s="31" t="s">
        <v>52</v>
      </c>
      <c r="K224" s="57" t="s">
        <v>53</v>
      </c>
    </row>
    <row r="225" spans="1:11">
      <c r="A225" s="14" t="s">
        <v>151</v>
      </c>
      <c r="B225" s="13">
        <v>4</v>
      </c>
      <c r="C225" s="13">
        <v>171</v>
      </c>
      <c r="D225" s="13">
        <v>1</v>
      </c>
      <c r="E225" s="13">
        <v>36</v>
      </c>
      <c r="F225" s="13">
        <v>1</v>
      </c>
      <c r="G225" s="13">
        <v>1</v>
      </c>
      <c r="H225" s="13">
        <v>45</v>
      </c>
      <c r="I225" s="13">
        <v>10</v>
      </c>
      <c r="J225" s="3">
        <f>SUM(B225:I225)</f>
        <v>269</v>
      </c>
      <c r="K225" s="40">
        <f>+J225/J$232</f>
        <v>0.13780737704918034</v>
      </c>
    </row>
    <row r="226" spans="1:11">
      <c r="A226" s="14" t="s">
        <v>152</v>
      </c>
      <c r="B226" s="13">
        <v>10</v>
      </c>
      <c r="C226" s="13">
        <v>207</v>
      </c>
      <c r="D226" s="13">
        <v>1</v>
      </c>
      <c r="E226" s="13">
        <v>85</v>
      </c>
      <c r="F226" s="13">
        <v>18</v>
      </c>
      <c r="G226" s="13">
        <v>8</v>
      </c>
      <c r="H226" s="13">
        <v>103</v>
      </c>
      <c r="I226" s="13">
        <v>34</v>
      </c>
      <c r="J226" s="3">
        <f t="shared" ref="J226:J231" si="45">SUM(B226:I226)</f>
        <v>466</v>
      </c>
      <c r="K226" s="40">
        <f t="shared" ref="K226:K231" si="46">+J226/J$232</f>
        <v>0.23872950819672131</v>
      </c>
    </row>
    <row r="227" spans="1:11">
      <c r="A227" s="14" t="s">
        <v>112</v>
      </c>
      <c r="B227" s="13">
        <v>7</v>
      </c>
      <c r="C227" s="13">
        <v>170</v>
      </c>
      <c r="D227" s="13">
        <v>2</v>
      </c>
      <c r="E227" s="13">
        <v>60</v>
      </c>
      <c r="F227" s="13">
        <v>10</v>
      </c>
      <c r="G227" s="13">
        <v>4</v>
      </c>
      <c r="H227" s="13">
        <v>138</v>
      </c>
      <c r="I227" s="13">
        <v>20</v>
      </c>
      <c r="J227" s="3">
        <f t="shared" si="45"/>
        <v>411</v>
      </c>
      <c r="K227" s="40">
        <f t="shared" si="46"/>
        <v>0.21055327868852458</v>
      </c>
    </row>
    <row r="228" spans="1:11">
      <c r="A228" s="14" t="s">
        <v>132</v>
      </c>
      <c r="B228" s="13">
        <v>8</v>
      </c>
      <c r="C228" s="13">
        <v>128</v>
      </c>
      <c r="D228" s="13">
        <v>2</v>
      </c>
      <c r="E228" s="13">
        <v>43</v>
      </c>
      <c r="F228" s="13">
        <v>12</v>
      </c>
      <c r="G228" s="13">
        <v>0</v>
      </c>
      <c r="H228" s="13">
        <v>75</v>
      </c>
      <c r="I228" s="13">
        <v>18</v>
      </c>
      <c r="J228" s="3">
        <f t="shared" si="45"/>
        <v>286</v>
      </c>
      <c r="K228" s="40">
        <f t="shared" si="46"/>
        <v>0.14651639344262296</v>
      </c>
    </row>
    <row r="229" spans="1:11">
      <c r="A229" s="6" t="s">
        <v>153</v>
      </c>
      <c r="B229" s="13">
        <v>5</v>
      </c>
      <c r="C229" s="13">
        <v>73</v>
      </c>
      <c r="D229" s="13">
        <v>1</v>
      </c>
      <c r="E229" s="13">
        <v>29</v>
      </c>
      <c r="F229" s="13">
        <v>6</v>
      </c>
      <c r="G229" s="13">
        <v>2</v>
      </c>
      <c r="H229" s="13">
        <v>67</v>
      </c>
      <c r="I229" s="13">
        <v>12</v>
      </c>
      <c r="J229" s="3">
        <f t="shared" si="45"/>
        <v>195</v>
      </c>
      <c r="K229" s="40">
        <f t="shared" si="46"/>
        <v>9.9897540983606564E-2</v>
      </c>
    </row>
    <row r="230" spans="1:11">
      <c r="A230" s="6" t="s">
        <v>154</v>
      </c>
      <c r="B230" s="13">
        <v>3</v>
      </c>
      <c r="C230" s="13">
        <v>92</v>
      </c>
      <c r="D230" s="13">
        <v>1</v>
      </c>
      <c r="E230" s="13">
        <v>31</v>
      </c>
      <c r="F230" s="13">
        <v>2</v>
      </c>
      <c r="G230" s="13">
        <v>1</v>
      </c>
      <c r="H230" s="13">
        <v>86</v>
      </c>
      <c r="I230" s="13">
        <v>16</v>
      </c>
      <c r="J230" s="3">
        <f t="shared" si="45"/>
        <v>232</v>
      </c>
      <c r="K230" s="40">
        <f t="shared" si="46"/>
        <v>0.11885245901639344</v>
      </c>
    </row>
    <row r="231" spans="1:11">
      <c r="A231" s="6" t="s">
        <v>136</v>
      </c>
      <c r="B231" s="13">
        <v>0</v>
      </c>
      <c r="C231" s="13">
        <v>45</v>
      </c>
      <c r="D231" s="13">
        <v>0</v>
      </c>
      <c r="E231" s="13">
        <v>13</v>
      </c>
      <c r="F231" s="13">
        <v>2</v>
      </c>
      <c r="G231" s="13">
        <v>0</v>
      </c>
      <c r="H231" s="13">
        <v>31</v>
      </c>
      <c r="I231" s="13">
        <v>2</v>
      </c>
      <c r="J231" s="3">
        <f t="shared" si="45"/>
        <v>93</v>
      </c>
      <c r="K231" s="40">
        <f t="shared" si="46"/>
        <v>4.7643442622950817E-2</v>
      </c>
    </row>
    <row r="232" spans="1:11">
      <c r="A232" s="9" t="s">
        <v>59</v>
      </c>
      <c r="B232" s="4">
        <f>SUM(B225:B231)</f>
        <v>37</v>
      </c>
      <c r="C232" s="4">
        <f t="shared" ref="C232:K232" si="47">SUM(C225:C231)</f>
        <v>886</v>
      </c>
      <c r="D232" s="4">
        <f t="shared" si="47"/>
        <v>8</v>
      </c>
      <c r="E232" s="4">
        <f t="shared" si="47"/>
        <v>297</v>
      </c>
      <c r="F232" s="4">
        <f t="shared" si="47"/>
        <v>51</v>
      </c>
      <c r="G232" s="4">
        <f t="shared" si="47"/>
        <v>16</v>
      </c>
      <c r="H232" s="4">
        <f t="shared" si="47"/>
        <v>545</v>
      </c>
      <c r="I232" s="4">
        <f t="shared" si="47"/>
        <v>112</v>
      </c>
      <c r="J232" s="4">
        <f t="shared" si="47"/>
        <v>1952</v>
      </c>
      <c r="K232" s="27">
        <f t="shared" si="47"/>
        <v>1</v>
      </c>
    </row>
    <row r="233" spans="1:11">
      <c r="A233" s="6" t="str">
        <f>+A220</f>
        <v>Note 1: Statistics after 28 March 2020 by region are based upon 'principal place of business' and not 'registered office'.</v>
      </c>
      <c r="B233" s="6"/>
      <c r="C233" s="6"/>
      <c r="D233" s="6"/>
      <c r="E233" s="6"/>
      <c r="F233" s="6"/>
      <c r="G233" s="6"/>
      <c r="H233" s="6"/>
      <c r="I233" s="6"/>
      <c r="J233" s="6"/>
    </row>
    <row r="234" spans="1:11">
      <c r="A234" s="90"/>
      <c r="B234" s="90"/>
      <c r="C234" s="90"/>
      <c r="D234" s="90"/>
      <c r="E234" s="90"/>
      <c r="F234" s="90"/>
      <c r="G234" s="90"/>
      <c r="H234" s="90"/>
      <c r="I234" s="90"/>
      <c r="J234" s="90"/>
    </row>
    <row r="235" spans="1:11" ht="30" customHeight="1">
      <c r="A235" s="103" t="s">
        <v>249</v>
      </c>
      <c r="B235" s="103"/>
      <c r="C235" s="103"/>
      <c r="D235" s="103"/>
      <c r="E235" s="103"/>
      <c r="F235" s="103"/>
      <c r="G235" s="103"/>
      <c r="H235" s="103"/>
      <c r="I235" s="103"/>
      <c r="J235" s="103"/>
    </row>
    <row r="236" spans="1:11" ht="34.5">
      <c r="A236" s="81"/>
      <c r="B236" s="1" t="s">
        <v>44</v>
      </c>
      <c r="C236" s="1" t="s">
        <v>45</v>
      </c>
      <c r="D236" s="1" t="s">
        <v>46</v>
      </c>
      <c r="E236" s="1" t="s">
        <v>47</v>
      </c>
      <c r="F236" s="1" t="s">
        <v>62</v>
      </c>
      <c r="G236" s="1" t="s">
        <v>49</v>
      </c>
      <c r="H236" s="1" t="s">
        <v>50</v>
      </c>
      <c r="I236" s="1" t="s">
        <v>51</v>
      </c>
      <c r="J236" s="2" t="s">
        <v>52</v>
      </c>
      <c r="K236" s="57" t="s">
        <v>53</v>
      </c>
    </row>
    <row r="237" spans="1:11">
      <c r="A237" s="96" t="s">
        <v>156</v>
      </c>
      <c r="B237" s="96"/>
      <c r="C237" s="96"/>
      <c r="D237" s="96"/>
      <c r="E237" s="96"/>
      <c r="F237" s="96"/>
      <c r="G237" s="96"/>
      <c r="H237" s="96"/>
      <c r="I237" s="96"/>
      <c r="J237" s="96"/>
      <c r="K237" s="61"/>
    </row>
    <row r="238" spans="1:11">
      <c r="A238" s="15" t="s">
        <v>157</v>
      </c>
      <c r="B238" s="13">
        <v>31</v>
      </c>
      <c r="C238" s="13">
        <v>720</v>
      </c>
      <c r="D238" s="13">
        <v>8</v>
      </c>
      <c r="E238" s="13">
        <v>224</v>
      </c>
      <c r="F238" s="13">
        <v>31</v>
      </c>
      <c r="G238" s="13">
        <v>9</v>
      </c>
      <c r="H238" s="13">
        <v>419</v>
      </c>
      <c r="I238" s="13">
        <v>69</v>
      </c>
      <c r="J238" s="3">
        <f t="shared" ref="J238:J243" si="48">SUM(B238:I238)</f>
        <v>1511</v>
      </c>
      <c r="K238" s="40">
        <f t="shared" ref="K238:K243" si="49">+J238/J$244</f>
        <v>0.77407786885245899</v>
      </c>
    </row>
    <row r="239" spans="1:11">
      <c r="A239" s="14" t="s">
        <v>158</v>
      </c>
      <c r="B239" s="13">
        <v>2</v>
      </c>
      <c r="C239" s="13">
        <v>55</v>
      </c>
      <c r="D239" s="13">
        <v>0</v>
      </c>
      <c r="E239" s="13">
        <v>23</v>
      </c>
      <c r="F239" s="13">
        <v>15</v>
      </c>
      <c r="G239" s="13">
        <v>3</v>
      </c>
      <c r="H239" s="13">
        <v>38</v>
      </c>
      <c r="I239" s="13">
        <v>14</v>
      </c>
      <c r="J239" s="3">
        <f t="shared" si="48"/>
        <v>150</v>
      </c>
      <c r="K239" s="40">
        <f t="shared" si="49"/>
        <v>7.6844262295081969E-2</v>
      </c>
    </row>
    <row r="240" spans="1:11">
      <c r="A240" s="14" t="s">
        <v>159</v>
      </c>
      <c r="B240" s="13">
        <v>2</v>
      </c>
      <c r="C240" s="13">
        <v>43</v>
      </c>
      <c r="D240" s="13">
        <v>0</v>
      </c>
      <c r="E240" s="13">
        <v>25</v>
      </c>
      <c r="F240" s="13">
        <v>3</v>
      </c>
      <c r="G240" s="13">
        <v>3</v>
      </c>
      <c r="H240" s="13">
        <v>46</v>
      </c>
      <c r="I240" s="13">
        <v>12</v>
      </c>
      <c r="J240" s="3">
        <f t="shared" si="48"/>
        <v>134</v>
      </c>
      <c r="K240" s="40">
        <f t="shared" si="49"/>
        <v>6.8647540983606564E-2</v>
      </c>
    </row>
    <row r="241" spans="1:11">
      <c r="A241" s="14" t="s">
        <v>160</v>
      </c>
      <c r="B241" s="13">
        <v>0</v>
      </c>
      <c r="C241" s="13">
        <v>10</v>
      </c>
      <c r="D241" s="13">
        <v>0</v>
      </c>
      <c r="E241" s="13">
        <v>3</v>
      </c>
      <c r="F241" s="13">
        <v>0</v>
      </c>
      <c r="G241" s="13">
        <v>0</v>
      </c>
      <c r="H241" s="13">
        <v>7</v>
      </c>
      <c r="I241" s="13">
        <v>1</v>
      </c>
      <c r="J241" s="3">
        <f t="shared" si="48"/>
        <v>21</v>
      </c>
      <c r="K241" s="40">
        <f t="shared" si="49"/>
        <v>1.0758196721311475E-2</v>
      </c>
    </row>
    <row r="242" spans="1:11">
      <c r="A242" s="14" t="s">
        <v>136</v>
      </c>
      <c r="B242" s="13">
        <v>0</v>
      </c>
      <c r="C242" s="13">
        <v>3</v>
      </c>
      <c r="D242" s="13">
        <v>0</v>
      </c>
      <c r="E242" s="13">
        <v>2</v>
      </c>
      <c r="F242" s="13">
        <v>0</v>
      </c>
      <c r="G242" s="13">
        <v>0</v>
      </c>
      <c r="H242" s="13">
        <v>2</v>
      </c>
      <c r="I242" s="13">
        <v>5</v>
      </c>
      <c r="J242" s="3">
        <f t="shared" si="48"/>
        <v>12</v>
      </c>
      <c r="K242" s="40">
        <f t="shared" si="49"/>
        <v>6.1475409836065573E-3</v>
      </c>
    </row>
    <row r="243" spans="1:11">
      <c r="A243" s="14" t="s">
        <v>161</v>
      </c>
      <c r="B243" s="13">
        <v>2</v>
      </c>
      <c r="C243" s="13">
        <v>55</v>
      </c>
      <c r="D243" s="13">
        <v>0</v>
      </c>
      <c r="E243" s="13">
        <v>20</v>
      </c>
      <c r="F243" s="13">
        <v>2</v>
      </c>
      <c r="G243" s="13">
        <v>1</v>
      </c>
      <c r="H243" s="13">
        <v>33</v>
      </c>
      <c r="I243" s="13">
        <v>11</v>
      </c>
      <c r="J243" s="3">
        <f t="shared" si="48"/>
        <v>124</v>
      </c>
      <c r="K243" s="40">
        <f t="shared" si="49"/>
        <v>6.3524590163934427E-2</v>
      </c>
    </row>
    <row r="244" spans="1:11">
      <c r="A244" s="9" t="s">
        <v>59</v>
      </c>
      <c r="B244" s="4">
        <f t="shared" ref="B244:I244" si="50">SUM(B238:B243)</f>
        <v>37</v>
      </c>
      <c r="C244" s="4">
        <f t="shared" si="50"/>
        <v>886</v>
      </c>
      <c r="D244" s="4">
        <f t="shared" si="50"/>
        <v>8</v>
      </c>
      <c r="E244" s="4">
        <f t="shared" si="50"/>
        <v>297</v>
      </c>
      <c r="F244" s="4">
        <f t="shared" si="50"/>
        <v>51</v>
      </c>
      <c r="G244" s="4">
        <f t="shared" si="50"/>
        <v>16</v>
      </c>
      <c r="H244" s="4">
        <f t="shared" si="50"/>
        <v>545</v>
      </c>
      <c r="I244" s="4">
        <f t="shared" si="50"/>
        <v>112</v>
      </c>
      <c r="J244" s="4">
        <f>SUM(J238:J243)</f>
        <v>1952</v>
      </c>
      <c r="K244" s="27">
        <f>SUM(K238:K243)</f>
        <v>1.0000000000000002</v>
      </c>
    </row>
    <row r="245" spans="1:11">
      <c r="A245" s="96" t="s">
        <v>162</v>
      </c>
      <c r="B245" s="96"/>
      <c r="C245" s="96"/>
      <c r="D245" s="96"/>
      <c r="E245" s="96"/>
      <c r="F245" s="96"/>
      <c r="G245" s="96"/>
      <c r="H245" s="96"/>
      <c r="I245" s="96"/>
      <c r="J245" s="96"/>
      <c r="K245" s="61"/>
    </row>
    <row r="246" spans="1:11">
      <c r="A246" s="15" t="s">
        <v>163</v>
      </c>
      <c r="B246" s="13">
        <v>18</v>
      </c>
      <c r="C246" s="13">
        <v>367</v>
      </c>
      <c r="D246" s="13">
        <v>2</v>
      </c>
      <c r="E246" s="13">
        <v>94</v>
      </c>
      <c r="F246" s="13">
        <v>11</v>
      </c>
      <c r="G246" s="13">
        <v>5</v>
      </c>
      <c r="H246" s="13">
        <v>176</v>
      </c>
      <c r="I246" s="13">
        <v>35</v>
      </c>
      <c r="J246" s="3">
        <f t="shared" ref="J246:J253" si="51">SUM(B246:I246)</f>
        <v>708</v>
      </c>
      <c r="K246" s="40">
        <f>+J246/J$254</f>
        <v>0.36270491803278687</v>
      </c>
    </row>
    <row r="247" spans="1:11">
      <c r="A247" s="14" t="s">
        <v>112</v>
      </c>
      <c r="B247" s="13">
        <v>5</v>
      </c>
      <c r="C247" s="13">
        <v>132</v>
      </c>
      <c r="D247" s="13">
        <v>2</v>
      </c>
      <c r="E247" s="13">
        <v>49</v>
      </c>
      <c r="F247" s="13">
        <v>16</v>
      </c>
      <c r="G247" s="13">
        <v>4</v>
      </c>
      <c r="H247" s="13">
        <v>82</v>
      </c>
      <c r="I247" s="13">
        <v>15</v>
      </c>
      <c r="J247" s="3">
        <f t="shared" si="51"/>
        <v>305</v>
      </c>
      <c r="K247" s="40">
        <f t="shared" ref="K247:K253" si="52">+J247/J$254</f>
        <v>0.15625</v>
      </c>
    </row>
    <row r="248" spans="1:11">
      <c r="A248" s="14" t="s">
        <v>132</v>
      </c>
      <c r="B248" s="13">
        <v>6</v>
      </c>
      <c r="C248" s="13">
        <v>61</v>
      </c>
      <c r="D248" s="13">
        <v>1</v>
      </c>
      <c r="E248" s="13">
        <v>41</v>
      </c>
      <c r="F248" s="13">
        <v>9</v>
      </c>
      <c r="G248" s="13">
        <v>1</v>
      </c>
      <c r="H248" s="13">
        <v>57</v>
      </c>
      <c r="I248" s="13">
        <v>11</v>
      </c>
      <c r="J248" s="3">
        <f t="shared" si="51"/>
        <v>187</v>
      </c>
      <c r="K248" s="40">
        <f t="shared" si="52"/>
        <v>9.5799180327868855E-2</v>
      </c>
    </row>
    <row r="249" spans="1:11">
      <c r="A249" s="14" t="s">
        <v>153</v>
      </c>
      <c r="B249" s="13">
        <v>3</v>
      </c>
      <c r="C249" s="13">
        <v>72</v>
      </c>
      <c r="D249" s="13">
        <v>1</v>
      </c>
      <c r="E249" s="13">
        <v>25</v>
      </c>
      <c r="F249" s="13">
        <v>6</v>
      </c>
      <c r="G249" s="13">
        <v>1</v>
      </c>
      <c r="H249" s="13">
        <v>67</v>
      </c>
      <c r="I249" s="13">
        <v>15</v>
      </c>
      <c r="J249" s="3">
        <f t="shared" si="51"/>
        <v>190</v>
      </c>
      <c r="K249" s="40">
        <f>+J249/J$254</f>
        <v>9.7336065573770489E-2</v>
      </c>
    </row>
    <row r="250" spans="1:11">
      <c r="A250" s="14" t="s">
        <v>123</v>
      </c>
      <c r="B250" s="13">
        <v>3</v>
      </c>
      <c r="C250" s="13">
        <v>126</v>
      </c>
      <c r="D250" s="13">
        <v>2</v>
      </c>
      <c r="E250" s="13">
        <v>48</v>
      </c>
      <c r="F250" s="13">
        <v>5</v>
      </c>
      <c r="G250" s="13">
        <v>3</v>
      </c>
      <c r="H250" s="13">
        <v>95</v>
      </c>
      <c r="I250" s="13">
        <v>16</v>
      </c>
      <c r="J250" s="3">
        <f t="shared" si="51"/>
        <v>298</v>
      </c>
      <c r="K250" s="40">
        <f t="shared" si="52"/>
        <v>0.1526639344262295</v>
      </c>
    </row>
    <row r="251" spans="1:11">
      <c r="A251" s="14" t="s">
        <v>124</v>
      </c>
      <c r="B251" s="13">
        <v>0</v>
      </c>
      <c r="C251" s="13">
        <v>29</v>
      </c>
      <c r="D251" s="13">
        <v>0</v>
      </c>
      <c r="E251" s="13">
        <v>11</v>
      </c>
      <c r="F251" s="13">
        <v>2</v>
      </c>
      <c r="G251" s="13">
        <v>1</v>
      </c>
      <c r="H251" s="13">
        <v>16</v>
      </c>
      <c r="I251" s="13">
        <v>2</v>
      </c>
      <c r="J251" s="3">
        <f t="shared" si="51"/>
        <v>61</v>
      </c>
      <c r="K251" s="40">
        <f t="shared" si="52"/>
        <v>3.125E-2</v>
      </c>
    </row>
    <row r="252" spans="1:11">
      <c r="A252" s="14" t="s">
        <v>116</v>
      </c>
      <c r="B252" s="13">
        <v>0</v>
      </c>
      <c r="C252" s="13">
        <v>44</v>
      </c>
      <c r="D252" s="13">
        <v>0</v>
      </c>
      <c r="E252" s="13">
        <v>9</v>
      </c>
      <c r="F252" s="13">
        <v>0</v>
      </c>
      <c r="G252" s="13">
        <v>0</v>
      </c>
      <c r="H252" s="13">
        <v>19</v>
      </c>
      <c r="I252" s="13">
        <v>7</v>
      </c>
      <c r="J252" s="3">
        <f t="shared" si="51"/>
        <v>79</v>
      </c>
      <c r="K252" s="40">
        <f t="shared" si="52"/>
        <v>4.0471311475409839E-2</v>
      </c>
    </row>
    <row r="253" spans="1:11">
      <c r="A253" s="14" t="s">
        <v>161</v>
      </c>
      <c r="B253" s="13">
        <v>2</v>
      </c>
      <c r="C253" s="13">
        <v>55</v>
      </c>
      <c r="D253" s="13">
        <v>0</v>
      </c>
      <c r="E253" s="13">
        <v>20</v>
      </c>
      <c r="F253" s="13">
        <v>2</v>
      </c>
      <c r="G253" s="13">
        <v>1</v>
      </c>
      <c r="H253" s="13">
        <v>33</v>
      </c>
      <c r="I253" s="13">
        <v>11</v>
      </c>
      <c r="J253" s="3">
        <f t="shared" si="51"/>
        <v>124</v>
      </c>
      <c r="K253" s="40">
        <f t="shared" si="52"/>
        <v>6.3524590163934427E-2</v>
      </c>
    </row>
    <row r="254" spans="1:11">
      <c r="A254" s="9" t="s">
        <v>59</v>
      </c>
      <c r="B254" s="4">
        <f t="shared" ref="B254:K254" si="53">SUM(B246:B253)</f>
        <v>37</v>
      </c>
      <c r="C254" s="4">
        <f t="shared" si="53"/>
        <v>886</v>
      </c>
      <c r="D254" s="4">
        <f t="shared" si="53"/>
        <v>8</v>
      </c>
      <c r="E254" s="4">
        <f t="shared" si="53"/>
        <v>297</v>
      </c>
      <c r="F254" s="4">
        <f t="shared" si="53"/>
        <v>51</v>
      </c>
      <c r="G254" s="4">
        <f t="shared" si="53"/>
        <v>16</v>
      </c>
      <c r="H254" s="4">
        <f t="shared" si="53"/>
        <v>545</v>
      </c>
      <c r="I254" s="4">
        <f t="shared" si="53"/>
        <v>112</v>
      </c>
      <c r="J254" s="4">
        <f t="shared" si="53"/>
        <v>1952</v>
      </c>
      <c r="K254" s="27">
        <f t="shared" si="53"/>
        <v>0.99999999999999989</v>
      </c>
    </row>
    <row r="255" spans="1:11">
      <c r="A255" s="96" t="s">
        <v>164</v>
      </c>
      <c r="B255" s="96"/>
      <c r="C255" s="96"/>
      <c r="D255" s="96"/>
      <c r="E255" s="96"/>
      <c r="F255" s="96"/>
      <c r="G255" s="96"/>
      <c r="H255" s="96"/>
      <c r="I255" s="96"/>
      <c r="J255" s="96"/>
      <c r="K255" s="61"/>
    </row>
    <row r="256" spans="1:11">
      <c r="A256" s="43" t="s">
        <v>165</v>
      </c>
      <c r="B256" s="4">
        <v>4</v>
      </c>
      <c r="C256" s="4">
        <v>205</v>
      </c>
      <c r="D256" s="4">
        <v>3</v>
      </c>
      <c r="E256" s="4">
        <v>60</v>
      </c>
      <c r="F256" s="4">
        <v>4</v>
      </c>
      <c r="G256" s="4">
        <v>3</v>
      </c>
      <c r="H256" s="4">
        <v>107</v>
      </c>
      <c r="I256" s="4">
        <v>17</v>
      </c>
      <c r="J256" s="4">
        <f>SUM(B256:I256)</f>
        <v>403</v>
      </c>
      <c r="K256" s="49">
        <f>+J256/$J$254</f>
        <v>0.20645491803278687</v>
      </c>
    </row>
    <row r="257" spans="1:12">
      <c r="A257" s="96" t="s">
        <v>166</v>
      </c>
      <c r="B257" s="96"/>
      <c r="C257" s="96"/>
      <c r="D257" s="96"/>
      <c r="E257" s="96"/>
      <c r="F257" s="96"/>
      <c r="G257" s="96"/>
      <c r="H257" s="96"/>
      <c r="I257" s="96"/>
      <c r="J257" s="96"/>
      <c r="K257" s="61"/>
    </row>
    <row r="258" spans="1:12">
      <c r="A258" s="15">
        <v>0</v>
      </c>
      <c r="B258" s="13">
        <v>29</v>
      </c>
      <c r="C258" s="13">
        <v>763</v>
      </c>
      <c r="D258" s="13">
        <v>7</v>
      </c>
      <c r="E258" s="13">
        <v>253</v>
      </c>
      <c r="F258" s="13">
        <v>43</v>
      </c>
      <c r="G258" s="13">
        <v>14</v>
      </c>
      <c r="H258" s="13">
        <v>469</v>
      </c>
      <c r="I258" s="13">
        <v>85</v>
      </c>
      <c r="J258" s="3">
        <f t="shared" ref="J258:J263" si="54">SUM(B258:I258)</f>
        <v>1663</v>
      </c>
      <c r="K258" s="40">
        <f>+J258/J$264</f>
        <v>0.85194672131147542</v>
      </c>
    </row>
    <row r="259" spans="1:12">
      <c r="A259" s="14" t="s">
        <v>167</v>
      </c>
      <c r="B259" s="13">
        <v>3</v>
      </c>
      <c r="C259" s="13">
        <v>36</v>
      </c>
      <c r="D259" s="13">
        <v>0</v>
      </c>
      <c r="E259" s="13">
        <v>11</v>
      </c>
      <c r="F259" s="13">
        <v>4</v>
      </c>
      <c r="G259" s="13">
        <v>0</v>
      </c>
      <c r="H259" s="13">
        <v>26</v>
      </c>
      <c r="I259" s="13">
        <v>13</v>
      </c>
      <c r="J259" s="3">
        <f t="shared" si="54"/>
        <v>93</v>
      </c>
      <c r="K259" s="40">
        <f t="shared" ref="K259:K263" si="55">+J259/J$264</f>
        <v>4.7643442622950817E-2</v>
      </c>
    </row>
    <row r="260" spans="1:12">
      <c r="A260" s="14" t="s">
        <v>168</v>
      </c>
      <c r="B260" s="13">
        <v>2</v>
      </c>
      <c r="C260" s="13">
        <v>14</v>
      </c>
      <c r="D260" s="13">
        <v>0</v>
      </c>
      <c r="E260" s="13">
        <v>9</v>
      </c>
      <c r="F260" s="13">
        <v>0</v>
      </c>
      <c r="G260" s="13">
        <v>1</v>
      </c>
      <c r="H260" s="13">
        <v>12</v>
      </c>
      <c r="I260" s="13">
        <v>2</v>
      </c>
      <c r="J260" s="3">
        <f t="shared" si="54"/>
        <v>40</v>
      </c>
      <c r="K260" s="40">
        <f t="shared" si="55"/>
        <v>2.0491803278688523E-2</v>
      </c>
    </row>
    <row r="261" spans="1:12">
      <c r="A261" s="14" t="s">
        <v>169</v>
      </c>
      <c r="B261" s="13">
        <v>1</v>
      </c>
      <c r="C261" s="13">
        <v>9</v>
      </c>
      <c r="D261" s="13">
        <v>0</v>
      </c>
      <c r="E261" s="13">
        <v>1</v>
      </c>
      <c r="F261" s="13">
        <v>2</v>
      </c>
      <c r="G261" s="13">
        <v>0</v>
      </c>
      <c r="H261" s="13">
        <v>2</v>
      </c>
      <c r="I261" s="13">
        <v>1</v>
      </c>
      <c r="J261" s="3">
        <f t="shared" si="54"/>
        <v>16</v>
      </c>
      <c r="K261" s="40">
        <f t="shared" si="55"/>
        <v>8.1967213114754103E-3</v>
      </c>
    </row>
    <row r="262" spans="1:12">
      <c r="A262" s="14" t="s">
        <v>170</v>
      </c>
      <c r="B262" s="13">
        <v>0</v>
      </c>
      <c r="C262" s="13">
        <v>9</v>
      </c>
      <c r="D262" s="13">
        <v>1</v>
      </c>
      <c r="E262" s="13">
        <v>3</v>
      </c>
      <c r="F262" s="13">
        <v>0</v>
      </c>
      <c r="G262" s="13">
        <v>0</v>
      </c>
      <c r="H262" s="13">
        <v>3</v>
      </c>
      <c r="I262" s="13">
        <v>0</v>
      </c>
      <c r="J262" s="3">
        <f t="shared" si="54"/>
        <v>16</v>
      </c>
      <c r="K262" s="40">
        <f t="shared" si="55"/>
        <v>8.1967213114754103E-3</v>
      </c>
    </row>
    <row r="263" spans="1:12">
      <c r="A263" s="14" t="s">
        <v>161</v>
      </c>
      <c r="B263" s="13">
        <v>2</v>
      </c>
      <c r="C263" s="13">
        <v>55</v>
      </c>
      <c r="D263" s="13">
        <v>0</v>
      </c>
      <c r="E263" s="13">
        <v>20</v>
      </c>
      <c r="F263" s="13">
        <v>2</v>
      </c>
      <c r="G263" s="13">
        <v>1</v>
      </c>
      <c r="H263" s="13">
        <v>33</v>
      </c>
      <c r="I263" s="13">
        <v>11</v>
      </c>
      <c r="J263" s="3">
        <f t="shared" si="54"/>
        <v>124</v>
      </c>
      <c r="K263" s="40">
        <f t="shared" si="55"/>
        <v>6.3524590163934427E-2</v>
      </c>
    </row>
    <row r="264" spans="1:12">
      <c r="A264" s="9" t="s">
        <v>59</v>
      </c>
      <c r="B264" s="4">
        <f>SUM(B258:B263)</f>
        <v>37</v>
      </c>
      <c r="C264" s="4">
        <f t="shared" ref="C264:K264" si="56">SUM(C258:C263)</f>
        <v>886</v>
      </c>
      <c r="D264" s="4">
        <f t="shared" si="56"/>
        <v>8</v>
      </c>
      <c r="E264" s="4">
        <f t="shared" si="56"/>
        <v>297</v>
      </c>
      <c r="F264" s="4">
        <f t="shared" si="56"/>
        <v>51</v>
      </c>
      <c r="G264" s="4">
        <f t="shared" si="56"/>
        <v>16</v>
      </c>
      <c r="H264" s="4">
        <f t="shared" si="56"/>
        <v>545</v>
      </c>
      <c r="I264" s="4">
        <f t="shared" si="56"/>
        <v>112</v>
      </c>
      <c r="J264" s="4">
        <f t="shared" si="56"/>
        <v>1952</v>
      </c>
      <c r="K264" s="27">
        <f t="shared" si="56"/>
        <v>1</v>
      </c>
    </row>
    <row r="265" spans="1:12" ht="15" customHeight="1">
      <c r="A265" s="6" t="str">
        <f>+A233</f>
        <v>Note 1: Statistics after 28 March 2020 by region are based upon 'principal place of business' and not 'registered office'.</v>
      </c>
      <c r="B265" s="6"/>
      <c r="C265" s="6"/>
      <c r="D265" s="6"/>
      <c r="E265" s="6"/>
      <c r="F265" s="6"/>
      <c r="G265" s="6"/>
      <c r="H265" s="6"/>
      <c r="I265" s="6"/>
      <c r="J265" s="6"/>
    </row>
    <row r="266" spans="1:12" ht="30" customHeight="1">
      <c r="A266" s="99" t="s">
        <v>250</v>
      </c>
      <c r="B266" s="99"/>
      <c r="C266" s="99"/>
      <c r="D266" s="99"/>
      <c r="E266" s="99"/>
      <c r="F266" s="99"/>
      <c r="G266" s="99"/>
      <c r="H266" s="99"/>
      <c r="I266" s="99"/>
      <c r="J266" s="99"/>
    </row>
    <row r="267" spans="1:12" ht="30" customHeight="1">
      <c r="A267" s="103" t="s">
        <v>251</v>
      </c>
      <c r="B267" s="103"/>
      <c r="C267" s="103"/>
      <c r="D267" s="103"/>
      <c r="E267" s="103"/>
      <c r="F267" s="103"/>
      <c r="G267" s="103"/>
      <c r="H267" s="103"/>
      <c r="I267" s="103"/>
      <c r="J267" s="103"/>
    </row>
    <row r="268" spans="1:12" ht="34.5">
      <c r="A268" s="81"/>
      <c r="B268" s="1" t="s">
        <v>44</v>
      </c>
      <c r="C268" s="1" t="s">
        <v>45</v>
      </c>
      <c r="D268" s="1" t="s">
        <v>46</v>
      </c>
      <c r="E268" s="1" t="s">
        <v>47</v>
      </c>
      <c r="F268" s="1" t="s">
        <v>62</v>
      </c>
      <c r="G268" s="1" t="s">
        <v>49</v>
      </c>
      <c r="H268" s="1" t="s">
        <v>50</v>
      </c>
      <c r="I268" s="1" t="s">
        <v>51</v>
      </c>
      <c r="J268" s="2" t="s">
        <v>52</v>
      </c>
      <c r="K268" s="57" t="s">
        <v>53</v>
      </c>
    </row>
    <row r="269" spans="1:12">
      <c r="A269" s="96" t="s">
        <v>173</v>
      </c>
      <c r="B269" s="96"/>
      <c r="C269" s="96"/>
      <c r="D269" s="96"/>
      <c r="E269" s="96"/>
      <c r="F269" s="96"/>
      <c r="G269" s="96"/>
      <c r="H269" s="96"/>
      <c r="I269" s="96"/>
      <c r="J269" s="96"/>
      <c r="K269" s="61"/>
    </row>
    <row r="270" spans="1:12">
      <c r="A270" s="15">
        <v>0</v>
      </c>
      <c r="B270" s="13">
        <v>2</v>
      </c>
      <c r="C270" s="13">
        <v>163</v>
      </c>
      <c r="D270" s="13">
        <v>0</v>
      </c>
      <c r="E270" s="13">
        <v>35</v>
      </c>
      <c r="F270" s="13">
        <v>4</v>
      </c>
      <c r="G270" s="13">
        <v>1</v>
      </c>
      <c r="H270" s="13">
        <v>67</v>
      </c>
      <c r="I270" s="13">
        <v>6</v>
      </c>
      <c r="J270" s="3">
        <f>SUM(B270:I270)</f>
        <v>278</v>
      </c>
      <c r="K270" s="40">
        <f>+J270/J$275</f>
        <v>0.14241803278688525</v>
      </c>
      <c r="L270" s="67"/>
    </row>
    <row r="271" spans="1:12">
      <c r="A271" s="6" t="s">
        <v>174</v>
      </c>
      <c r="B271" s="13">
        <v>27</v>
      </c>
      <c r="C271" s="13">
        <v>558</v>
      </c>
      <c r="D271" s="13">
        <v>6</v>
      </c>
      <c r="E271" s="13">
        <v>210</v>
      </c>
      <c r="F271" s="13">
        <v>35</v>
      </c>
      <c r="G271" s="13">
        <v>8</v>
      </c>
      <c r="H271" s="13">
        <v>365</v>
      </c>
      <c r="I271" s="13">
        <v>79</v>
      </c>
      <c r="J271" s="3">
        <f t="shared" ref="J271:J274" si="57">SUM(B271:I271)</f>
        <v>1288</v>
      </c>
      <c r="K271" s="40">
        <f>+J271/J$275</f>
        <v>0.6598360655737705</v>
      </c>
    </row>
    <row r="272" spans="1:12">
      <c r="A272" s="6" t="s">
        <v>111</v>
      </c>
      <c r="B272" s="13">
        <v>7</v>
      </c>
      <c r="C272" s="13">
        <v>90</v>
      </c>
      <c r="D272" s="13">
        <v>0</v>
      </c>
      <c r="E272" s="13">
        <v>35</v>
      </c>
      <c r="F272" s="13">
        <v>7</v>
      </c>
      <c r="G272" s="13">
        <v>6</v>
      </c>
      <c r="H272" s="13">
        <v>66</v>
      </c>
      <c r="I272" s="13">
        <v>11</v>
      </c>
      <c r="J272" s="3">
        <f t="shared" si="57"/>
        <v>222</v>
      </c>
      <c r="K272" s="40">
        <f t="shared" ref="K272:K274" si="58">+J272/J$275</f>
        <v>0.11372950819672131</v>
      </c>
    </row>
    <row r="273" spans="1:20">
      <c r="A273" s="6" t="s">
        <v>112</v>
      </c>
      <c r="B273" s="13">
        <v>0</v>
      </c>
      <c r="C273" s="13">
        <v>61</v>
      </c>
      <c r="D273" s="13">
        <v>2</v>
      </c>
      <c r="E273" s="13">
        <v>13</v>
      </c>
      <c r="F273" s="13">
        <v>5</v>
      </c>
      <c r="G273" s="13">
        <v>1</v>
      </c>
      <c r="H273" s="13">
        <v>37</v>
      </c>
      <c r="I273" s="13">
        <v>12</v>
      </c>
      <c r="J273" s="3">
        <f t="shared" si="57"/>
        <v>131</v>
      </c>
      <c r="K273" s="40">
        <f t="shared" si="58"/>
        <v>6.7110655737704916E-2</v>
      </c>
    </row>
    <row r="274" spans="1:20">
      <c r="A274" s="6" t="s">
        <v>175</v>
      </c>
      <c r="B274" s="13">
        <v>1</v>
      </c>
      <c r="C274" s="13">
        <v>14</v>
      </c>
      <c r="D274" s="13">
        <v>0</v>
      </c>
      <c r="E274" s="13">
        <v>4</v>
      </c>
      <c r="F274" s="13">
        <v>0</v>
      </c>
      <c r="G274" s="13">
        <v>0</v>
      </c>
      <c r="H274" s="13">
        <v>10</v>
      </c>
      <c r="I274" s="13">
        <v>4</v>
      </c>
      <c r="J274" s="3">
        <f t="shared" si="57"/>
        <v>33</v>
      </c>
      <c r="K274" s="40">
        <f t="shared" si="58"/>
        <v>1.6905737704918034E-2</v>
      </c>
    </row>
    <row r="275" spans="1:20">
      <c r="A275" s="9" t="s">
        <v>59</v>
      </c>
      <c r="B275" s="4">
        <f t="shared" ref="B275:K275" si="59">SUM(B270:B274)</f>
        <v>37</v>
      </c>
      <c r="C275" s="4">
        <f t="shared" si="59"/>
        <v>886</v>
      </c>
      <c r="D275" s="4">
        <f t="shared" si="59"/>
        <v>8</v>
      </c>
      <c r="E275" s="4">
        <f t="shared" si="59"/>
        <v>297</v>
      </c>
      <c r="F275" s="4">
        <f t="shared" si="59"/>
        <v>51</v>
      </c>
      <c r="G275" s="4">
        <f t="shared" si="59"/>
        <v>16</v>
      </c>
      <c r="H275" s="4">
        <f t="shared" si="59"/>
        <v>545</v>
      </c>
      <c r="I275" s="4">
        <f t="shared" si="59"/>
        <v>112</v>
      </c>
      <c r="J275" s="4">
        <f t="shared" si="59"/>
        <v>1952</v>
      </c>
      <c r="K275" s="27">
        <f t="shared" si="59"/>
        <v>1</v>
      </c>
    </row>
    <row r="276" spans="1:20">
      <c r="A276" s="6" t="str">
        <f>+A265</f>
        <v>Note 1: Statistics after 28 March 2020 by region are based upon 'principal place of business' and not 'registered office'.</v>
      </c>
      <c r="B276" s="3"/>
      <c r="C276" s="3"/>
      <c r="D276" s="3"/>
      <c r="E276" s="3"/>
      <c r="F276" s="3"/>
      <c r="G276" s="3"/>
      <c r="H276" s="3"/>
      <c r="I276" s="3"/>
      <c r="J276" s="3"/>
    </row>
    <row r="278" spans="1:20" ht="27.75" customHeight="1">
      <c r="A278" s="97" t="s">
        <v>252</v>
      </c>
      <c r="B278" s="97"/>
      <c r="C278" s="97"/>
      <c r="D278" s="97"/>
      <c r="E278" s="97"/>
      <c r="F278" s="97"/>
      <c r="G278" s="97"/>
      <c r="H278" s="97"/>
      <c r="I278" s="97"/>
      <c r="J278" s="97"/>
      <c r="K278" s="97"/>
      <c r="L278" s="97"/>
      <c r="M278" s="97"/>
      <c r="N278" s="97"/>
      <c r="O278" s="82"/>
      <c r="P278" s="82"/>
      <c r="Q278" s="82"/>
      <c r="R278" s="82"/>
      <c r="S278" s="82"/>
      <c r="T278" s="82"/>
    </row>
    <row r="279" spans="1:20" ht="15" customHeight="1">
      <c r="A279" s="107" t="s">
        <v>177</v>
      </c>
      <c r="B279" s="109" t="s">
        <v>253</v>
      </c>
      <c r="C279" s="109"/>
      <c r="D279" s="109"/>
      <c r="E279" s="109"/>
      <c r="F279" s="109"/>
      <c r="G279" s="109"/>
      <c r="H279" s="109"/>
      <c r="I279" s="109"/>
      <c r="J279" s="109"/>
      <c r="K279" s="109"/>
      <c r="L279" s="109"/>
      <c r="M279" s="109"/>
      <c r="N279" s="109"/>
    </row>
    <row r="280" spans="1:20" ht="33.950000000000003" customHeight="1">
      <c r="A280" s="108"/>
      <c r="B280" s="45" t="s">
        <v>106</v>
      </c>
      <c r="C280" s="45" t="s">
        <v>179</v>
      </c>
      <c r="D280" s="45" t="s">
        <v>180</v>
      </c>
      <c r="E280" s="45" t="s">
        <v>181</v>
      </c>
      <c r="F280" s="45" t="s">
        <v>182</v>
      </c>
      <c r="G280" s="45" t="s">
        <v>183</v>
      </c>
      <c r="H280" s="55" t="s">
        <v>184</v>
      </c>
      <c r="I280" s="45" t="s">
        <v>185</v>
      </c>
      <c r="J280" s="45" t="s">
        <v>186</v>
      </c>
      <c r="K280" s="45" t="s">
        <v>187</v>
      </c>
      <c r="L280" s="45" t="s">
        <v>188</v>
      </c>
      <c r="M280" s="31" t="s">
        <v>52</v>
      </c>
      <c r="N280" s="31" t="s">
        <v>53</v>
      </c>
    </row>
    <row r="281" spans="1:20">
      <c r="A281" s="6" t="s">
        <v>189</v>
      </c>
      <c r="B281" s="13">
        <v>116</v>
      </c>
      <c r="C281" s="13">
        <v>98</v>
      </c>
      <c r="D281" s="13">
        <v>46</v>
      </c>
      <c r="E281" s="13">
        <v>31</v>
      </c>
      <c r="F281" s="13">
        <v>27</v>
      </c>
      <c r="G281" s="13">
        <v>46</v>
      </c>
      <c r="H281" s="13">
        <v>44</v>
      </c>
      <c r="I281" s="13">
        <v>37</v>
      </c>
      <c r="J281" s="13">
        <v>4</v>
      </c>
      <c r="K281" s="13">
        <v>1</v>
      </c>
      <c r="L281" s="13">
        <v>1</v>
      </c>
      <c r="M281" s="3">
        <f>SUM(B281:L281)</f>
        <v>451</v>
      </c>
      <c r="N281" s="40">
        <f>M281/$M$286</f>
        <v>0.29632063074901444</v>
      </c>
      <c r="P281" s="35"/>
    </row>
    <row r="282" spans="1:20">
      <c r="A282" s="6" t="s">
        <v>190</v>
      </c>
      <c r="B282" s="13">
        <v>242</v>
      </c>
      <c r="C282" s="13">
        <v>165</v>
      </c>
      <c r="D282" s="13">
        <v>61</v>
      </c>
      <c r="E282" s="13">
        <v>43</v>
      </c>
      <c r="F282" s="13">
        <v>39</v>
      </c>
      <c r="G282" s="13">
        <v>32</v>
      </c>
      <c r="H282" s="13">
        <v>27</v>
      </c>
      <c r="I282" s="13">
        <v>14</v>
      </c>
      <c r="J282" s="13">
        <v>2</v>
      </c>
      <c r="K282" s="13">
        <v>0</v>
      </c>
      <c r="L282" s="13">
        <v>0</v>
      </c>
      <c r="M282" s="3">
        <f t="shared" ref="M282:M285" si="60">SUM(B282:L282)</f>
        <v>625</v>
      </c>
      <c r="N282" s="40">
        <f>M282/$M$286</f>
        <v>0.41064388961892245</v>
      </c>
      <c r="P282" s="35"/>
    </row>
    <row r="283" spans="1:20">
      <c r="A283" s="6" t="s">
        <v>191</v>
      </c>
      <c r="B283" s="13">
        <v>68</v>
      </c>
      <c r="C283" s="13">
        <v>38</v>
      </c>
      <c r="D283" s="13">
        <v>15</v>
      </c>
      <c r="E283" s="13">
        <v>11</v>
      </c>
      <c r="F283" s="13">
        <v>18</v>
      </c>
      <c r="G283" s="13">
        <v>23</v>
      </c>
      <c r="H283" s="13">
        <v>32</v>
      </c>
      <c r="I283" s="13">
        <v>31</v>
      </c>
      <c r="J283" s="13">
        <v>14</v>
      </c>
      <c r="K283" s="13">
        <v>3</v>
      </c>
      <c r="L283" s="13">
        <v>2</v>
      </c>
      <c r="M283" s="3">
        <f t="shared" si="60"/>
        <v>255</v>
      </c>
      <c r="N283" s="40">
        <f>M283/$M$286</f>
        <v>0.16754270696452037</v>
      </c>
      <c r="P283" s="35"/>
    </row>
    <row r="284" spans="1:20">
      <c r="A284" s="6" t="s">
        <v>135</v>
      </c>
      <c r="B284" s="13">
        <v>19</v>
      </c>
      <c r="C284" s="13">
        <v>6</v>
      </c>
      <c r="D284" s="13">
        <v>1</v>
      </c>
      <c r="E284" s="13">
        <v>0</v>
      </c>
      <c r="F284" s="13">
        <v>2</v>
      </c>
      <c r="G284" s="13">
        <v>1</v>
      </c>
      <c r="H284" s="13">
        <v>3</v>
      </c>
      <c r="I284" s="13">
        <v>5</v>
      </c>
      <c r="J284" s="13">
        <v>7</v>
      </c>
      <c r="K284" s="13">
        <v>2</v>
      </c>
      <c r="L284" s="13">
        <v>2</v>
      </c>
      <c r="M284" s="3">
        <f t="shared" si="60"/>
        <v>48</v>
      </c>
      <c r="N284" s="40">
        <f>M284/$M$286</f>
        <v>3.1537450722733243E-2</v>
      </c>
      <c r="P284" s="35"/>
    </row>
    <row r="285" spans="1:20">
      <c r="A285" s="6" t="s">
        <v>192</v>
      </c>
      <c r="B285" s="13">
        <v>54</v>
      </c>
      <c r="C285" s="13">
        <v>26</v>
      </c>
      <c r="D285" s="13">
        <v>12</v>
      </c>
      <c r="E285" s="13">
        <v>8</v>
      </c>
      <c r="F285" s="13">
        <v>4</v>
      </c>
      <c r="G285" s="13">
        <v>5</v>
      </c>
      <c r="H285" s="13">
        <v>6</v>
      </c>
      <c r="I285" s="13">
        <v>13</v>
      </c>
      <c r="J285" s="13">
        <v>10</v>
      </c>
      <c r="K285" s="13">
        <v>4</v>
      </c>
      <c r="L285" s="13">
        <v>1</v>
      </c>
      <c r="M285" s="3">
        <f t="shared" si="60"/>
        <v>143</v>
      </c>
      <c r="N285" s="40">
        <f>M285/$M$286</f>
        <v>9.3955321944809461E-2</v>
      </c>
      <c r="P285" s="35"/>
    </row>
    <row r="286" spans="1:20">
      <c r="A286" s="9" t="s">
        <v>59</v>
      </c>
      <c r="B286" s="25">
        <f t="shared" ref="B286:N286" si="61">SUM(B281:B285)</f>
        <v>499</v>
      </c>
      <c r="C286" s="25">
        <f t="shared" si="61"/>
        <v>333</v>
      </c>
      <c r="D286" s="25">
        <f t="shared" si="61"/>
        <v>135</v>
      </c>
      <c r="E286" s="25">
        <f t="shared" si="61"/>
        <v>93</v>
      </c>
      <c r="F286" s="25">
        <f t="shared" si="61"/>
        <v>90</v>
      </c>
      <c r="G286" s="25">
        <f t="shared" si="61"/>
        <v>107</v>
      </c>
      <c r="H286" s="25">
        <f t="shared" si="61"/>
        <v>112</v>
      </c>
      <c r="I286" s="25">
        <f t="shared" si="61"/>
        <v>100</v>
      </c>
      <c r="J286" s="25">
        <f t="shared" si="61"/>
        <v>37</v>
      </c>
      <c r="K286" s="25">
        <f t="shared" si="61"/>
        <v>10</v>
      </c>
      <c r="L286" s="25">
        <f t="shared" si="61"/>
        <v>6</v>
      </c>
      <c r="M286" s="4">
        <f t="shared" si="61"/>
        <v>1522</v>
      </c>
      <c r="N286" s="27">
        <f t="shared" si="61"/>
        <v>1</v>
      </c>
    </row>
    <row r="287" spans="1:20" ht="30" customHeight="1">
      <c r="A287" s="113"/>
      <c r="B287" s="113"/>
      <c r="C287" s="113"/>
      <c r="D287" s="113"/>
      <c r="E287" s="113"/>
      <c r="F287" s="113"/>
      <c r="G287" s="113"/>
      <c r="H287" s="113"/>
      <c r="I287" s="113"/>
      <c r="J287" s="113"/>
      <c r="K287" s="113"/>
      <c r="L287" s="113"/>
      <c r="M287" s="113"/>
      <c r="N287" s="113"/>
      <c r="O287" s="39"/>
      <c r="P287" s="39"/>
      <c r="Q287" s="39"/>
      <c r="R287" s="39"/>
      <c r="S287" s="39"/>
      <c r="T287" s="39"/>
    </row>
    <row r="288" spans="1:20" ht="31.5" customHeight="1">
      <c r="A288" s="97" t="s">
        <v>254</v>
      </c>
      <c r="B288" s="97"/>
      <c r="C288" s="97"/>
      <c r="D288" s="97"/>
      <c r="E288" s="97"/>
      <c r="F288" s="97"/>
      <c r="G288" s="97"/>
      <c r="H288" s="97"/>
      <c r="I288" s="97"/>
      <c r="J288" s="97"/>
      <c r="K288" s="97"/>
      <c r="L288" s="97"/>
      <c r="M288" s="97"/>
      <c r="N288" s="97"/>
      <c r="O288" s="82"/>
      <c r="P288" s="82"/>
      <c r="Q288" s="82"/>
      <c r="R288" s="82"/>
      <c r="S288" s="82"/>
      <c r="T288" s="82"/>
    </row>
    <row r="289" spans="1:20" ht="15" customHeight="1">
      <c r="A289" s="107" t="s">
        <v>177</v>
      </c>
      <c r="B289" s="109" t="s">
        <v>255</v>
      </c>
      <c r="C289" s="109"/>
      <c r="D289" s="109"/>
      <c r="E289" s="109"/>
      <c r="F289" s="109"/>
      <c r="G289" s="109"/>
      <c r="H289" s="109"/>
      <c r="I289" s="109"/>
      <c r="J289" s="28"/>
      <c r="K289" s="28"/>
      <c r="L289" s="28"/>
      <c r="M289" s="28"/>
      <c r="N289" s="28"/>
    </row>
    <row r="290" spans="1:20" ht="21.95" customHeight="1">
      <c r="A290" s="107"/>
      <c r="B290" s="75" t="s">
        <v>157</v>
      </c>
      <c r="C290" s="75" t="s">
        <v>195</v>
      </c>
      <c r="D290" s="75" t="s">
        <v>196</v>
      </c>
      <c r="E290" s="75" t="s">
        <v>160</v>
      </c>
      <c r="F290" s="75" t="s">
        <v>136</v>
      </c>
      <c r="G290" s="75" t="s">
        <v>137</v>
      </c>
      <c r="H290" s="78" t="s">
        <v>52</v>
      </c>
      <c r="I290" s="78" t="s">
        <v>197</v>
      </c>
      <c r="J290" s="1"/>
      <c r="K290" s="1"/>
      <c r="L290" s="1"/>
      <c r="M290" s="1"/>
      <c r="N290" s="2"/>
    </row>
    <row r="291" spans="1:20">
      <c r="A291" s="6" t="s">
        <v>189</v>
      </c>
      <c r="B291" s="13">
        <v>541</v>
      </c>
      <c r="C291" s="13">
        <v>27</v>
      </c>
      <c r="D291" s="13">
        <v>9</v>
      </c>
      <c r="E291" s="13">
        <v>0</v>
      </c>
      <c r="F291" s="13">
        <v>1</v>
      </c>
      <c r="G291" s="13">
        <v>47</v>
      </c>
      <c r="H291" s="3">
        <f>SUM(B291:G291)</f>
        <v>625</v>
      </c>
      <c r="I291" s="30">
        <f>H291/$H$296</f>
        <v>0.41064388961892245</v>
      </c>
      <c r="J291" s="13"/>
      <c r="K291" s="13"/>
      <c r="L291" s="13"/>
      <c r="M291" s="13"/>
      <c r="N291" s="3"/>
    </row>
    <row r="292" spans="1:20">
      <c r="A292" s="6" t="s">
        <v>190</v>
      </c>
      <c r="B292" s="13">
        <v>152</v>
      </c>
      <c r="C292" s="13">
        <v>34</v>
      </c>
      <c r="D292" s="13">
        <v>57</v>
      </c>
      <c r="E292" s="13">
        <v>3</v>
      </c>
      <c r="F292" s="13">
        <v>0</v>
      </c>
      <c r="G292" s="13">
        <v>9</v>
      </c>
      <c r="H292" s="3">
        <f>SUM(B292:G292)</f>
        <v>255</v>
      </c>
      <c r="I292" s="30">
        <f>H292/$H$296</f>
        <v>0.16754270696452037</v>
      </c>
      <c r="J292" s="13"/>
      <c r="K292" s="13"/>
      <c r="L292" s="13"/>
      <c r="M292" s="13"/>
      <c r="N292" s="3"/>
    </row>
    <row r="293" spans="1:20">
      <c r="A293" s="6" t="s">
        <v>191</v>
      </c>
      <c r="B293" s="13">
        <v>339</v>
      </c>
      <c r="C293" s="13">
        <v>52</v>
      </c>
      <c r="D293" s="13">
        <v>35</v>
      </c>
      <c r="E293" s="13">
        <v>2</v>
      </c>
      <c r="F293" s="13">
        <v>1</v>
      </c>
      <c r="G293" s="13">
        <v>22</v>
      </c>
      <c r="H293" s="3">
        <f>SUM(B293:G293)</f>
        <v>451</v>
      </c>
      <c r="I293" s="30">
        <f>H293/$H$296</f>
        <v>0.29632063074901444</v>
      </c>
      <c r="J293" s="13"/>
      <c r="K293" s="13"/>
      <c r="L293" s="13"/>
      <c r="M293" s="13"/>
      <c r="N293" s="3"/>
    </row>
    <row r="294" spans="1:20">
      <c r="A294" s="6" t="s">
        <v>135</v>
      </c>
      <c r="B294" s="13">
        <v>23</v>
      </c>
      <c r="C294" s="13">
        <v>7</v>
      </c>
      <c r="D294" s="13">
        <v>10</v>
      </c>
      <c r="E294" s="13">
        <v>5</v>
      </c>
      <c r="F294" s="13">
        <v>2</v>
      </c>
      <c r="G294" s="13">
        <v>1</v>
      </c>
      <c r="H294" s="3">
        <f>SUM(B294:G294)</f>
        <v>48</v>
      </c>
      <c r="I294" s="30">
        <f>H294/$H$296</f>
        <v>3.1537450722733243E-2</v>
      </c>
      <c r="J294" s="13"/>
      <c r="K294" s="13"/>
      <c r="L294" s="13"/>
      <c r="M294" s="13"/>
      <c r="N294" s="3"/>
    </row>
    <row r="295" spans="1:20">
      <c r="A295" s="6" t="s">
        <v>192</v>
      </c>
      <c r="B295" s="13">
        <v>95</v>
      </c>
      <c r="C295" s="13">
        <v>15</v>
      </c>
      <c r="D295" s="13">
        <v>16</v>
      </c>
      <c r="E295" s="13">
        <v>9</v>
      </c>
      <c r="F295" s="13">
        <v>1</v>
      </c>
      <c r="G295" s="13">
        <v>7</v>
      </c>
      <c r="H295" s="3">
        <f>SUM(B295:G295)</f>
        <v>143</v>
      </c>
      <c r="I295" s="30">
        <f>H295/$H$296</f>
        <v>9.3955321944809461E-2</v>
      </c>
      <c r="J295" s="13"/>
      <c r="K295" s="13"/>
      <c r="L295" s="13"/>
      <c r="M295" s="13"/>
      <c r="N295" s="3"/>
    </row>
    <row r="296" spans="1:20">
      <c r="A296" s="9" t="s">
        <v>59</v>
      </c>
      <c r="B296" s="26">
        <f t="shared" ref="B296:I296" si="62">SUM(B291:B295)</f>
        <v>1150</v>
      </c>
      <c r="C296" s="26">
        <f t="shared" si="62"/>
        <v>135</v>
      </c>
      <c r="D296" s="26">
        <f t="shared" si="62"/>
        <v>127</v>
      </c>
      <c r="E296" s="26">
        <f t="shared" si="62"/>
        <v>19</v>
      </c>
      <c r="F296" s="25">
        <v>0</v>
      </c>
      <c r="G296" s="26">
        <f t="shared" si="62"/>
        <v>86</v>
      </c>
      <c r="H296" s="4">
        <f t="shared" si="62"/>
        <v>1522</v>
      </c>
      <c r="I296" s="27">
        <f t="shared" si="62"/>
        <v>1</v>
      </c>
      <c r="J296" s="13"/>
      <c r="K296" s="13"/>
      <c r="L296" s="13"/>
      <c r="M296" s="13"/>
      <c r="N296" s="3"/>
    </row>
    <row r="297" spans="1:20" ht="30" customHeight="1">
      <c r="A297" s="6"/>
      <c r="B297" s="87"/>
      <c r="C297" s="87"/>
      <c r="D297" s="87"/>
      <c r="E297" s="87"/>
      <c r="F297" s="87"/>
      <c r="G297" s="87"/>
      <c r="H297" s="13"/>
      <c r="I297" s="13"/>
      <c r="J297" s="13"/>
      <c r="K297" s="13"/>
      <c r="L297" s="13"/>
      <c r="M297" s="13"/>
      <c r="N297" s="3"/>
    </row>
    <row r="298" spans="1:20" ht="33" customHeight="1">
      <c r="A298" s="104" t="s">
        <v>256</v>
      </c>
      <c r="B298" s="104"/>
      <c r="C298" s="104"/>
      <c r="D298" s="104"/>
      <c r="E298" s="104"/>
      <c r="F298" s="104"/>
      <c r="G298" s="104"/>
      <c r="H298" s="104"/>
      <c r="I298" s="104"/>
      <c r="J298" s="104"/>
      <c r="K298" s="104"/>
      <c r="L298" s="104"/>
      <c r="M298" s="104"/>
      <c r="N298" s="104"/>
      <c r="O298" s="82"/>
      <c r="P298" s="82"/>
      <c r="Q298" s="82"/>
      <c r="R298" s="82"/>
      <c r="S298" s="82"/>
      <c r="T298" s="82"/>
    </row>
    <row r="299" spans="1:20" ht="31.5" customHeight="1">
      <c r="A299" s="7" t="s">
        <v>199</v>
      </c>
      <c r="B299" s="31" t="s">
        <v>52</v>
      </c>
      <c r="C299" s="31" t="s">
        <v>197</v>
      </c>
      <c r="D299" s="87"/>
      <c r="E299" s="87"/>
      <c r="F299" s="87"/>
      <c r="G299" s="87"/>
      <c r="H299" s="13"/>
      <c r="I299" s="13"/>
      <c r="J299" s="13"/>
      <c r="K299" s="13"/>
      <c r="L299" s="13"/>
      <c r="M299" s="13"/>
      <c r="N299" s="3"/>
    </row>
    <row r="300" spans="1:20">
      <c r="A300" s="6" t="s">
        <v>200</v>
      </c>
      <c r="B300" s="44">
        <v>8</v>
      </c>
      <c r="C300" s="30">
        <f>+B300/B$306</f>
        <v>5.2562417871222077E-3</v>
      </c>
      <c r="D300" s="90"/>
      <c r="E300" s="90"/>
      <c r="F300" s="90"/>
      <c r="G300" s="90"/>
      <c r="H300" s="3"/>
      <c r="I300" s="3"/>
      <c r="J300" s="3"/>
      <c r="K300" s="3"/>
      <c r="L300" s="3"/>
      <c r="M300" s="3"/>
      <c r="N300" s="3"/>
    </row>
    <row r="301" spans="1:20">
      <c r="A301" s="6" t="s">
        <v>201</v>
      </c>
      <c r="B301" s="44">
        <v>67</v>
      </c>
      <c r="C301" s="30">
        <f t="shared" ref="C301:C305" si="63">+B301/B$306</f>
        <v>4.4021024967148492E-2</v>
      </c>
      <c r="D301" s="90"/>
      <c r="E301" s="90"/>
      <c r="F301" s="90"/>
      <c r="G301" s="90"/>
      <c r="H301" s="3"/>
      <c r="I301" s="3"/>
      <c r="J301" s="3"/>
      <c r="K301" s="3"/>
      <c r="L301" s="3"/>
      <c r="M301" s="3"/>
      <c r="N301" s="3"/>
    </row>
    <row r="302" spans="1:20">
      <c r="A302" s="6" t="s">
        <v>202</v>
      </c>
      <c r="B302" s="44">
        <v>174</v>
      </c>
      <c r="C302" s="30">
        <f t="shared" si="63"/>
        <v>0.11432325886990802</v>
      </c>
      <c r="D302" s="90"/>
      <c r="E302" s="90"/>
      <c r="F302" s="90"/>
      <c r="G302" s="90"/>
      <c r="H302" s="3"/>
      <c r="I302" s="3"/>
      <c r="J302" s="3"/>
      <c r="K302" s="3"/>
      <c r="L302" s="3"/>
      <c r="M302" s="3"/>
      <c r="N302" s="3"/>
    </row>
    <row r="303" spans="1:20">
      <c r="A303" s="6" t="s">
        <v>203</v>
      </c>
      <c r="B303" s="44">
        <v>237</v>
      </c>
      <c r="C303" s="30">
        <f t="shared" si="63"/>
        <v>0.15571616294349541</v>
      </c>
      <c r="D303" s="90"/>
      <c r="E303" s="90"/>
      <c r="F303" s="90"/>
      <c r="G303" s="90"/>
      <c r="H303" s="3"/>
      <c r="I303" s="3"/>
      <c r="J303" s="3"/>
      <c r="K303" s="3"/>
      <c r="L303" s="3"/>
      <c r="M303" s="3"/>
      <c r="N303" s="3"/>
    </row>
    <row r="304" spans="1:20">
      <c r="A304" s="6" t="s">
        <v>204</v>
      </c>
      <c r="B304" s="44">
        <v>244</v>
      </c>
      <c r="C304" s="30">
        <f t="shared" si="63"/>
        <v>0.16031537450722733</v>
      </c>
      <c r="D304" s="90"/>
      <c r="E304" s="90"/>
      <c r="F304" s="90"/>
      <c r="G304" s="90"/>
      <c r="H304" s="3"/>
      <c r="I304" s="3"/>
      <c r="J304" s="3"/>
      <c r="K304" s="3"/>
      <c r="L304" s="3"/>
      <c r="M304" s="3"/>
      <c r="N304" s="3"/>
    </row>
    <row r="305" spans="1:20">
      <c r="A305" s="6" t="s">
        <v>205</v>
      </c>
      <c r="B305" s="3">
        <v>792</v>
      </c>
      <c r="C305" s="30">
        <f t="shared" si="63"/>
        <v>0.52036793692509853</v>
      </c>
      <c r="D305" s="90"/>
      <c r="E305" s="90"/>
      <c r="F305" s="90"/>
      <c r="G305" s="90"/>
      <c r="H305" s="3"/>
      <c r="I305" s="3"/>
      <c r="J305" s="3"/>
      <c r="K305" s="3"/>
      <c r="L305" s="3"/>
      <c r="M305" s="3"/>
      <c r="N305" s="3"/>
    </row>
    <row r="306" spans="1:20">
      <c r="A306" s="9" t="s">
        <v>59</v>
      </c>
      <c r="B306" s="4">
        <f>SUM(B300:B305)</f>
        <v>1522</v>
      </c>
      <c r="C306" s="27">
        <f>SUM(C300:C305)</f>
        <v>1</v>
      </c>
      <c r="D306" s="90"/>
      <c r="E306" s="90"/>
      <c r="F306" s="90"/>
      <c r="G306" s="90"/>
      <c r="H306" s="3"/>
      <c r="I306" s="3"/>
      <c r="J306" s="3"/>
      <c r="K306" s="3"/>
      <c r="L306" s="3"/>
      <c r="M306" s="3"/>
      <c r="N306" s="3"/>
    </row>
    <row r="307" spans="1:20" ht="30" customHeight="1">
      <c r="A307" s="6"/>
      <c r="B307" s="90"/>
      <c r="C307" s="90"/>
      <c r="D307" s="90"/>
      <c r="E307" s="90"/>
      <c r="F307" s="90"/>
      <c r="G307" s="90"/>
      <c r="H307" s="3"/>
      <c r="I307" s="3"/>
      <c r="J307" s="3"/>
      <c r="K307" s="3"/>
      <c r="L307" s="3"/>
      <c r="M307" s="3"/>
      <c r="N307" s="3"/>
    </row>
    <row r="308" spans="1:20" ht="30" customHeight="1">
      <c r="A308" s="104" t="s">
        <v>257</v>
      </c>
      <c r="B308" s="104"/>
      <c r="C308" s="104"/>
      <c r="D308" s="104"/>
      <c r="E308" s="104"/>
      <c r="F308" s="104"/>
      <c r="G308" s="104"/>
      <c r="H308" s="104"/>
      <c r="I308" s="104"/>
      <c r="J308" s="104"/>
      <c r="K308" s="104"/>
      <c r="L308" s="104"/>
      <c r="M308" s="104"/>
      <c r="N308" s="104"/>
      <c r="O308" s="82"/>
      <c r="P308" s="82"/>
      <c r="Q308" s="82"/>
      <c r="R308" s="82"/>
      <c r="S308" s="82"/>
      <c r="T308" s="82"/>
    </row>
    <row r="309" spans="1:20" ht="31.5" customHeight="1">
      <c r="A309" s="7" t="s">
        <v>207</v>
      </c>
      <c r="B309" s="31" t="s">
        <v>52</v>
      </c>
      <c r="C309" s="31" t="s">
        <v>197</v>
      </c>
      <c r="D309" s="90"/>
      <c r="E309" s="90"/>
      <c r="F309" s="90"/>
      <c r="G309" s="90"/>
      <c r="H309" s="3"/>
      <c r="I309" s="3"/>
      <c r="J309" s="3"/>
      <c r="K309" s="3"/>
      <c r="L309" s="3"/>
      <c r="M309" s="3"/>
      <c r="N309" s="3"/>
    </row>
    <row r="310" spans="1:20">
      <c r="A310" s="6" t="s">
        <v>208</v>
      </c>
      <c r="B310" s="3">
        <v>445</v>
      </c>
      <c r="C310" s="30">
        <f>+B310/$B$306</f>
        <v>0.2923784494086728</v>
      </c>
      <c r="D310" s="90"/>
      <c r="E310" s="90"/>
      <c r="F310" s="90"/>
      <c r="G310" s="90"/>
      <c r="H310" s="3"/>
      <c r="I310" s="3"/>
      <c r="J310" s="3"/>
      <c r="K310" s="3"/>
      <c r="L310" s="3"/>
      <c r="M310" s="3"/>
      <c r="N310" s="3"/>
    </row>
    <row r="311" spans="1:20">
      <c r="A311" s="6" t="s">
        <v>209</v>
      </c>
      <c r="B311" s="3">
        <v>728</v>
      </c>
      <c r="C311" s="30">
        <f t="shared" ref="C311:C314" si="64">+B311/$B$306</f>
        <v>0.47831800262812091</v>
      </c>
      <c r="D311" s="90"/>
      <c r="E311" s="90"/>
      <c r="F311" s="90"/>
      <c r="G311" s="90"/>
      <c r="H311" s="3"/>
      <c r="I311" s="3"/>
      <c r="J311" s="3"/>
      <c r="K311" s="3"/>
      <c r="L311" s="3"/>
      <c r="M311" s="3"/>
      <c r="N311" s="3"/>
    </row>
    <row r="312" spans="1:20">
      <c r="A312" s="6" t="s">
        <v>210</v>
      </c>
      <c r="B312" s="3">
        <v>1054</v>
      </c>
      <c r="C312" s="30">
        <f t="shared" si="64"/>
        <v>0.69250985545335086</v>
      </c>
      <c r="D312" s="90"/>
      <c r="E312" s="90"/>
      <c r="F312" s="90"/>
      <c r="G312" s="90"/>
      <c r="H312" s="3"/>
      <c r="I312" s="3"/>
      <c r="J312" s="3"/>
      <c r="K312" s="3"/>
      <c r="L312" s="3"/>
      <c r="M312" s="3"/>
      <c r="N312" s="3"/>
    </row>
    <row r="313" spans="1:20">
      <c r="A313" s="6" t="s">
        <v>211</v>
      </c>
      <c r="B313" s="3">
        <v>62</v>
      </c>
      <c r="C313" s="30">
        <f t="shared" si="64"/>
        <v>4.0735873850197106E-2</v>
      </c>
      <c r="D313" s="90"/>
      <c r="E313" s="90"/>
      <c r="F313" s="90"/>
      <c r="G313" s="90"/>
      <c r="H313" s="3"/>
      <c r="I313" s="3"/>
      <c r="J313" s="3"/>
      <c r="K313" s="3"/>
      <c r="L313" s="3"/>
      <c r="M313" s="3"/>
      <c r="N313" s="3"/>
    </row>
    <row r="314" spans="1:20">
      <c r="A314" s="6" t="s">
        <v>77</v>
      </c>
      <c r="B314" s="3">
        <v>755</v>
      </c>
      <c r="C314" s="30">
        <f t="shared" si="64"/>
        <v>0.49605781865965837</v>
      </c>
      <c r="D314" s="90"/>
      <c r="E314" s="90"/>
      <c r="F314" s="90"/>
      <c r="G314" s="90"/>
      <c r="H314" s="3"/>
      <c r="I314" s="3"/>
      <c r="J314" s="3"/>
      <c r="K314" s="3"/>
      <c r="L314" s="3"/>
      <c r="M314" s="3"/>
      <c r="N314" s="3"/>
    </row>
    <row r="315" spans="1:20" ht="26.25" customHeight="1">
      <c r="A315" s="98" t="s">
        <v>212</v>
      </c>
      <c r="B315" s="98"/>
      <c r="C315" s="98"/>
      <c r="D315" s="98"/>
      <c r="E315" s="98"/>
      <c r="F315" s="98"/>
      <c r="G315" s="90"/>
      <c r="H315" s="3"/>
      <c r="I315" s="3"/>
      <c r="J315" s="3"/>
      <c r="K315" s="3"/>
      <c r="L315" s="3"/>
      <c r="M315" s="3"/>
      <c r="N315" s="3"/>
    </row>
    <row r="316" spans="1:20" ht="30" customHeight="1">
      <c r="A316" s="6"/>
      <c r="B316" s="90"/>
      <c r="C316" s="90"/>
      <c r="D316" s="90"/>
      <c r="E316" s="90"/>
      <c r="F316" s="90"/>
      <c r="G316" s="90"/>
      <c r="H316" s="3"/>
      <c r="I316" s="3"/>
      <c r="J316" s="3"/>
      <c r="K316" s="3"/>
      <c r="L316" s="3"/>
      <c r="M316" s="3"/>
      <c r="N316" s="3"/>
    </row>
    <row r="317" spans="1:20" ht="30" customHeight="1">
      <c r="A317" s="104" t="s">
        <v>258</v>
      </c>
      <c r="B317" s="110"/>
      <c r="C317" s="110"/>
      <c r="D317" s="110"/>
      <c r="E317" s="110"/>
      <c r="F317" s="110"/>
      <c r="G317" s="110"/>
      <c r="H317" s="110"/>
      <c r="I317" s="110"/>
      <c r="J317" s="110"/>
      <c r="K317" s="110"/>
      <c r="L317" s="110"/>
      <c r="M317" s="110"/>
      <c r="N317" s="110"/>
      <c r="O317" s="82"/>
      <c r="P317" s="82"/>
      <c r="Q317" s="82"/>
      <c r="R317" s="82"/>
      <c r="S317" s="82"/>
      <c r="T317" s="82"/>
    </row>
    <row r="318" spans="1:20" ht="24" customHeight="1">
      <c r="A318" s="7" t="s">
        <v>214</v>
      </c>
      <c r="B318" s="31" t="s">
        <v>52</v>
      </c>
      <c r="C318" s="31" t="s">
        <v>197</v>
      </c>
      <c r="D318" s="90"/>
      <c r="E318" s="90"/>
      <c r="F318" s="90"/>
      <c r="G318" s="90"/>
      <c r="H318" s="3"/>
      <c r="I318" s="3"/>
      <c r="J318" s="3"/>
      <c r="K318" s="3"/>
      <c r="L318" s="3"/>
      <c r="M318" s="3"/>
      <c r="N318" s="3"/>
    </row>
    <row r="319" spans="1:20" s="84" customFormat="1" ht="33.6" customHeight="1">
      <c r="A319" s="80" t="s">
        <v>215</v>
      </c>
      <c r="B319" s="32">
        <v>855</v>
      </c>
      <c r="C319" s="33">
        <f>B319/$B$306</f>
        <v>0.56176084099868595</v>
      </c>
      <c r="D319" s="82"/>
      <c r="E319" s="82"/>
      <c r="F319" s="82"/>
      <c r="G319" s="82"/>
      <c r="H319" s="82"/>
      <c r="I319" s="82"/>
      <c r="J319" s="82"/>
      <c r="K319" s="82"/>
      <c r="L319" s="82"/>
      <c r="M319" s="82"/>
      <c r="N319" s="82"/>
      <c r="O319" s="82"/>
      <c r="P319" s="82"/>
      <c r="Q319" s="82"/>
      <c r="R319" s="82"/>
      <c r="S319" s="82"/>
      <c r="T319" s="82"/>
    </row>
    <row r="320" spans="1:20" s="84" customFormat="1" ht="22.5" customHeight="1">
      <c r="A320" s="80" t="s">
        <v>216</v>
      </c>
      <c r="B320" s="32">
        <v>425</v>
      </c>
      <c r="C320" s="33">
        <f>B320/$B$306</f>
        <v>0.27923784494086729</v>
      </c>
      <c r="D320" s="82"/>
      <c r="E320" s="82"/>
      <c r="F320" s="82"/>
      <c r="G320" s="82"/>
      <c r="H320" s="82"/>
      <c r="I320" s="82"/>
      <c r="J320" s="82"/>
      <c r="K320" s="82"/>
      <c r="L320" s="82"/>
      <c r="M320" s="82"/>
      <c r="N320" s="82"/>
      <c r="O320" s="82"/>
      <c r="P320" s="82"/>
      <c r="Q320" s="82"/>
      <c r="R320" s="82"/>
      <c r="S320" s="82"/>
      <c r="T320" s="82"/>
    </row>
    <row r="321" spans="1:20" s="84" customFormat="1" ht="44.45" customHeight="1">
      <c r="A321" s="80" t="s">
        <v>217</v>
      </c>
      <c r="B321" s="32">
        <v>810</v>
      </c>
      <c r="C321" s="33">
        <f t="shared" ref="C321:C326" si="65">B321/$B$306</f>
        <v>0.53219448094612354</v>
      </c>
      <c r="D321" s="82"/>
      <c r="E321" s="82"/>
      <c r="F321" s="82"/>
      <c r="G321" s="82"/>
      <c r="H321" s="82"/>
      <c r="I321" s="82"/>
      <c r="J321" s="82"/>
      <c r="K321" s="82"/>
      <c r="L321" s="82"/>
      <c r="M321" s="82"/>
      <c r="N321" s="82"/>
      <c r="O321" s="82"/>
      <c r="P321" s="82"/>
      <c r="Q321" s="82"/>
      <c r="R321" s="82"/>
      <c r="S321" s="82"/>
      <c r="T321" s="82"/>
    </row>
    <row r="322" spans="1:20" s="84" customFormat="1" ht="21.6" customHeight="1">
      <c r="A322" s="80" t="s">
        <v>218</v>
      </c>
      <c r="B322" s="32">
        <v>1249</v>
      </c>
      <c r="C322" s="33">
        <f t="shared" si="65"/>
        <v>0.82063074901445465</v>
      </c>
      <c r="D322" s="82"/>
      <c r="E322" s="82"/>
      <c r="F322" s="82"/>
      <c r="G322" s="82"/>
      <c r="H322" s="82"/>
      <c r="I322" s="82"/>
      <c r="J322" s="82"/>
      <c r="K322" s="82"/>
      <c r="L322" s="82"/>
      <c r="M322" s="82"/>
      <c r="N322" s="82"/>
      <c r="O322" s="82"/>
      <c r="P322" s="82"/>
      <c r="Q322" s="82"/>
      <c r="R322" s="82"/>
      <c r="S322" s="82"/>
      <c r="T322" s="82"/>
    </row>
    <row r="323" spans="1:20" s="84" customFormat="1">
      <c r="A323" s="80" t="s">
        <v>219</v>
      </c>
      <c r="B323" s="32">
        <v>641</v>
      </c>
      <c r="C323" s="33">
        <f t="shared" si="65"/>
        <v>0.4211563731931669</v>
      </c>
      <c r="D323" s="82"/>
      <c r="E323" s="82"/>
      <c r="F323" s="82"/>
      <c r="G323" s="82"/>
      <c r="H323" s="82"/>
      <c r="I323" s="82"/>
      <c r="J323" s="82"/>
      <c r="K323" s="82"/>
      <c r="L323" s="82"/>
      <c r="M323" s="82"/>
      <c r="N323" s="82"/>
      <c r="O323" s="82"/>
      <c r="P323" s="82"/>
      <c r="Q323" s="82"/>
      <c r="R323" s="82"/>
      <c r="S323" s="82"/>
      <c r="T323" s="82"/>
    </row>
    <row r="324" spans="1:20" s="84" customFormat="1">
      <c r="A324" s="80" t="s">
        <v>220</v>
      </c>
      <c r="B324" s="32">
        <v>207</v>
      </c>
      <c r="C324" s="33">
        <f t="shared" si="65"/>
        <v>0.13600525624178711</v>
      </c>
      <c r="D324" s="82"/>
      <c r="E324" s="82"/>
      <c r="F324" s="82"/>
      <c r="G324" s="82"/>
      <c r="H324" s="82"/>
      <c r="I324" s="82"/>
      <c r="J324" s="82"/>
      <c r="K324" s="82"/>
      <c r="L324" s="82"/>
      <c r="M324" s="82"/>
      <c r="N324" s="82"/>
      <c r="O324" s="82"/>
      <c r="P324" s="82"/>
      <c r="Q324" s="82"/>
      <c r="R324" s="82"/>
      <c r="S324" s="82"/>
      <c r="T324" s="82"/>
    </row>
    <row r="325" spans="1:20" s="84" customFormat="1" ht="26.1" customHeight="1">
      <c r="A325" s="80" t="s">
        <v>221</v>
      </c>
      <c r="B325" s="32">
        <v>121</v>
      </c>
      <c r="C325" s="33">
        <f t="shared" si="65"/>
        <v>7.9500657030223396E-2</v>
      </c>
      <c r="D325" s="82"/>
      <c r="E325" s="82"/>
      <c r="F325" s="82"/>
      <c r="G325" s="82"/>
      <c r="H325" s="82"/>
      <c r="I325" s="82"/>
      <c r="J325" s="82"/>
      <c r="K325" s="82"/>
      <c r="L325" s="82"/>
      <c r="M325" s="82"/>
      <c r="N325" s="82"/>
      <c r="O325" s="82"/>
      <c r="P325" s="82"/>
      <c r="Q325" s="82"/>
      <c r="R325" s="82"/>
      <c r="S325" s="82"/>
      <c r="T325" s="82"/>
    </row>
    <row r="326" spans="1:20" s="84" customFormat="1" ht="22.5" customHeight="1">
      <c r="A326" s="80" t="s">
        <v>222</v>
      </c>
      <c r="B326" s="32">
        <v>390</v>
      </c>
      <c r="C326" s="33">
        <f t="shared" si="65"/>
        <v>0.25624178712220763</v>
      </c>
      <c r="D326" s="82"/>
      <c r="E326" s="82"/>
      <c r="F326" s="82"/>
      <c r="G326" s="82"/>
      <c r="H326" s="82"/>
      <c r="I326" s="82"/>
      <c r="J326" s="82"/>
      <c r="K326" s="82"/>
      <c r="L326" s="82"/>
      <c r="M326" s="82"/>
      <c r="N326" s="82"/>
      <c r="O326" s="82"/>
      <c r="P326" s="82"/>
      <c r="Q326" s="82"/>
      <c r="R326" s="82"/>
      <c r="S326" s="82"/>
      <c r="T326" s="82"/>
    </row>
    <row r="327" spans="1:20">
      <c r="A327" s="80" t="s">
        <v>77</v>
      </c>
      <c r="B327" s="32">
        <v>186</v>
      </c>
      <c r="C327" s="33">
        <f>B327/$B$306</f>
        <v>0.12220762155059132</v>
      </c>
      <c r="D327" s="82"/>
      <c r="E327" s="82"/>
      <c r="F327" s="82"/>
      <c r="G327" s="82"/>
      <c r="H327" s="82"/>
      <c r="I327" s="82"/>
      <c r="J327" s="82"/>
      <c r="K327" s="82"/>
      <c r="L327" s="82"/>
      <c r="M327" s="82"/>
      <c r="N327" s="82"/>
      <c r="O327" s="82"/>
      <c r="P327" s="82"/>
      <c r="Q327" s="82"/>
      <c r="R327" s="82"/>
      <c r="S327" s="82"/>
      <c r="T327" s="82"/>
    </row>
    <row r="328" spans="1:20" ht="36" customHeight="1">
      <c r="A328" s="98" t="s">
        <v>223</v>
      </c>
      <c r="B328" s="98"/>
      <c r="C328" s="98"/>
      <c r="D328" s="98"/>
      <c r="E328" s="98"/>
      <c r="F328" s="98"/>
    </row>
    <row r="329" spans="1:20">
      <c r="A329" s="39"/>
    </row>
    <row r="330" spans="1:20">
      <c r="A330" s="68" t="s">
        <v>26</v>
      </c>
    </row>
  </sheetData>
  <mergeCells count="46">
    <mergeCell ref="A328:F328"/>
    <mergeCell ref="A315:F315"/>
    <mergeCell ref="A278:N278"/>
    <mergeCell ref="A288:N288"/>
    <mergeCell ref="A298:N298"/>
    <mergeCell ref="A308:N308"/>
    <mergeCell ref="A317:N317"/>
    <mergeCell ref="A279:A280"/>
    <mergeCell ref="B279:N279"/>
    <mergeCell ref="A287:N287"/>
    <mergeCell ref="A289:A290"/>
    <mergeCell ref="B289:I289"/>
    <mergeCell ref="A75:J75"/>
    <mergeCell ref="A77:J77"/>
    <mergeCell ref="A209:J209"/>
    <mergeCell ref="A72:J72"/>
    <mergeCell ref="A193:J193"/>
    <mergeCell ref="A207:J207"/>
    <mergeCell ref="A128:J128"/>
    <mergeCell ref="A141:J141"/>
    <mergeCell ref="A154:J154"/>
    <mergeCell ref="A167:J167"/>
    <mergeCell ref="A180:J180"/>
    <mergeCell ref="A87:J87"/>
    <mergeCell ref="A89:J89"/>
    <mergeCell ref="A102:J102"/>
    <mergeCell ref="A115:J115"/>
    <mergeCell ref="A126:J126"/>
    <mergeCell ref="A269:J269"/>
    <mergeCell ref="A267:J267"/>
    <mergeCell ref="A223:J223"/>
    <mergeCell ref="A255:J255"/>
    <mergeCell ref="A257:J257"/>
    <mergeCell ref="A245:J245"/>
    <mergeCell ref="A235:J235"/>
    <mergeCell ref="A237:J237"/>
    <mergeCell ref="A266:J266"/>
    <mergeCell ref="A73:J73"/>
    <mergeCell ref="A1:J1"/>
    <mergeCell ref="A2:J2"/>
    <mergeCell ref="A3:J3"/>
    <mergeCell ref="A22:J22"/>
    <mergeCell ref="A52:J52"/>
    <mergeCell ref="A32:J32"/>
    <mergeCell ref="A50:R50"/>
    <mergeCell ref="A54:J54"/>
  </mergeCells>
  <hyperlinks>
    <hyperlink ref="A330" r:id="rId1" xr:uid="{00000000-0004-0000-0200-000000000000}"/>
    <hyperlink ref="A7" location="Construction!A32" display="Table 3.2.2.2 - Initial external administrators' reports for Construction industry—Nominated causes of failure by region" xr:uid="{00000000-0004-0000-0000-000007000000}"/>
    <hyperlink ref="A8" location="Construction!A52" display="Table 3.2.2.3 - Initial external administrators' reports for Construction industry—Possible misconduct by region" xr:uid="{00000000-0004-0000-0000-000008000000}"/>
    <hyperlink ref="A10" location="Construction!A87" display="Table 3.2.2.5 - Initial external administrators' and receivers' reports for Construction industry—Assets, liabilities and deficiency by region " xr:uid="{00000000-0004-0000-0000-000009000000}"/>
    <hyperlink ref="A11" location="Construction!A126" display="Table 3.2.2.6 - Initial external administrators' and receivers' reports for Construction industry—Unpaid employee entitlements by region " xr:uid="{00000000-0004-0000-0000-00000A000000}"/>
    <hyperlink ref="A12" location="Construction!A209" display="Table 3.2.2.7 - Initial external administrators' and receivers' reports for Construction industry—Amount owed to secured creditors by region" xr:uid="{00000000-0004-0000-0000-00000B000000}"/>
    <hyperlink ref="A6" location="Construction!A22" display="Table 3.2.2.1 - Initial external administrators' reports for Construction industry—Size of company as measured by number of FTEs by region" xr:uid="{00000000-0004-0000-0000-00000C000000}"/>
    <hyperlink ref="A13" location="Construction!A223" display="Table 3.2.2.8 - Initial external administrators' and receivers' reports for Construction industry—Unpaid taxes and charges by region " xr:uid="{00000000-0004-0000-0000-000022000000}"/>
    <hyperlink ref="A14" location="Construction!A235" display="Table 3.2.2.9 - Initial external administrators' and receivers' reports for Construction industry—Unsecured creditors by region " xr:uid="{00000000-0004-0000-0000-000023000000}"/>
    <hyperlink ref="A15" location="Construction!A267" display="Table 3.2.2.10 - Initial external administrators' and receivers' reports for Construction industry—External administrator's remuneration by region" xr:uid="{00000000-0004-0000-0000-000024000000}"/>
    <hyperlink ref="A16" location="Construction!A278" display="Table 3.2.2.11 - Initial external administrators' and receivers' reports for Construction industry—Estimated debts incurred after date of insolvency compared to estimated assets " xr:uid="{C24ECBC5-5E2B-4141-8D02-E39D58109632}"/>
    <hyperlink ref="A17" location="Construction!A288" display="Table 3.2.2.12 - Initial external administrators' and receivers' reports for Construction industry—Estimated debts incurred after date of insolvency compared to number of unsecured creditors" xr:uid="{58AE6D60-5D53-4523-A76B-5910FFF96885}"/>
    <hyperlink ref="A18" location="Construction!A298" display="Table 3.2.2.13 - Initial external administrators' and receivers' reports for Construction industry—Period in which company became insolvent " xr:uid="{99B60ED7-2602-4DEE-8C63-B7385F68AD2D}"/>
    <hyperlink ref="A19" location="Construction!A308" display="Table 3.2.2.14 - Initial external administrators' and receivers' reports for Construction industry—Basis for determining when the company became insolvent " xr:uid="{230E32D6-B3DF-49F2-86FC-CF35D5EA7B54}"/>
    <hyperlink ref="A20" location="Construction!A317" display="Table 3.2.2.15 - Initial external administrators' and receivers' reports for Construction industry—Indicators that director had reasonable grounds to suspect company insolvent " xr:uid="{948978AA-8679-444A-B5B6-C90DEAB4D730}"/>
    <hyperlink ref="A9" location="Construction!A75" display="Table 3.2.2.4 - Initial external administrators' and receivers' reports for Construction industry—Possible misconduct of directors duties by region " xr:uid="{18A4110F-59B4-4261-819B-963A89973587}"/>
  </hyperlinks>
  <pageMargins left="0.70866141732283472" right="0.70866141732283472" top="0.74803149606299213" bottom="0.74803149606299213" header="0.31496062992125984" footer="0.31496062992125984"/>
  <pageSetup paperSize="9" scale="66" fitToHeight="10" orientation="portrait" r:id="rId2"/>
  <rowBreaks count="2" manualBreakCount="2">
    <brk id="51" max="10" man="1"/>
    <brk id="266" max="10" man="1"/>
  </rowBreaks>
  <ignoredErrors>
    <ignoredError sqref="J258 A275 A270:A274 J270 J211" formulaRange="1"/>
    <ignoredError sqref="A225" numberStoredAsText="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29"/>
  <sheetViews>
    <sheetView workbookViewId="0">
      <selection activeCell="A2" sqref="A2:J2"/>
    </sheetView>
  </sheetViews>
  <sheetFormatPr defaultColWidth="9.140625" defaultRowHeight="15"/>
  <cols>
    <col min="1" max="1" width="33.7109375" style="11" customWidth="1"/>
    <col min="2" max="9" width="10.7109375" style="11" customWidth="1"/>
    <col min="10" max="10" width="10.7109375" style="12" customWidth="1"/>
    <col min="11" max="11" width="9.28515625" style="11" customWidth="1"/>
    <col min="12" max="15" width="10.7109375" style="11" customWidth="1"/>
    <col min="16" max="16384" width="9.140625" style="11"/>
  </cols>
  <sheetData>
    <row r="1" spans="1:10" ht="75" customHeight="1">
      <c r="A1" s="100"/>
      <c r="B1" s="100"/>
      <c r="C1" s="100"/>
      <c r="D1" s="100"/>
      <c r="E1" s="100"/>
      <c r="F1" s="100"/>
      <c r="G1" s="100"/>
      <c r="H1" s="100"/>
      <c r="I1" s="100"/>
      <c r="J1" s="100"/>
    </row>
    <row r="2" spans="1:10" ht="15" customHeight="1">
      <c r="A2" s="101" t="str">
        <f>+[1]Contents!A2</f>
        <v>Statistics about corporate insolvency in Australia</v>
      </c>
      <c r="B2" s="101"/>
      <c r="C2" s="101"/>
      <c r="D2" s="101"/>
      <c r="E2" s="101"/>
      <c r="F2" s="101"/>
      <c r="G2" s="101"/>
      <c r="H2" s="101"/>
      <c r="I2" s="101"/>
      <c r="J2" s="101"/>
    </row>
    <row r="3" spans="1:10" ht="24.95" customHeight="1">
      <c r="A3" s="102" t="str">
        <f>Contents!A3</f>
        <v>Released: November 2024</v>
      </c>
      <c r="B3" s="102"/>
      <c r="C3" s="102"/>
      <c r="D3" s="102"/>
      <c r="E3" s="102"/>
      <c r="F3" s="102"/>
      <c r="G3" s="102"/>
      <c r="H3" s="102"/>
      <c r="I3" s="102"/>
      <c r="J3" s="102"/>
    </row>
    <row r="4" spans="1:10">
      <c r="A4" s="84"/>
      <c r="B4" s="84"/>
      <c r="C4" s="84"/>
      <c r="D4" s="84"/>
      <c r="E4" s="84"/>
      <c r="F4" s="84"/>
      <c r="G4" s="84"/>
      <c r="H4" s="84"/>
      <c r="I4" s="84"/>
      <c r="J4" s="84"/>
    </row>
    <row r="5" spans="1:10" ht="15.6" customHeight="1">
      <c r="A5" s="86" t="s">
        <v>5</v>
      </c>
      <c r="B5" s="84"/>
      <c r="C5" s="84"/>
      <c r="D5" s="84"/>
      <c r="E5" s="84"/>
      <c r="F5" s="84"/>
      <c r="G5" s="84"/>
      <c r="H5" s="84"/>
      <c r="I5" s="84"/>
      <c r="J5" s="84"/>
    </row>
    <row r="6" spans="1:10">
      <c r="A6" s="87" t="s">
        <v>259</v>
      </c>
      <c r="B6" s="84"/>
      <c r="C6" s="84"/>
      <c r="D6" s="84"/>
      <c r="E6" s="84"/>
      <c r="F6" s="84"/>
      <c r="G6" s="84"/>
      <c r="H6" s="84"/>
      <c r="I6" s="84"/>
      <c r="J6" s="84"/>
    </row>
    <row r="7" spans="1:10">
      <c r="A7" s="87" t="s">
        <v>260</v>
      </c>
      <c r="B7" s="84"/>
      <c r="C7" s="84"/>
      <c r="D7" s="84"/>
      <c r="E7" s="84"/>
      <c r="F7" s="84"/>
      <c r="G7" s="84"/>
      <c r="H7" s="84"/>
      <c r="I7" s="84"/>
      <c r="J7" s="84"/>
    </row>
    <row r="8" spans="1:10">
      <c r="A8" s="87" t="s">
        <v>261</v>
      </c>
      <c r="B8" s="84"/>
      <c r="C8" s="84"/>
      <c r="D8" s="84"/>
      <c r="E8" s="84"/>
      <c r="F8" s="84"/>
      <c r="G8" s="84"/>
      <c r="H8" s="84"/>
      <c r="I8" s="84"/>
      <c r="J8" s="84"/>
    </row>
    <row r="9" spans="1:10">
      <c r="A9" s="87" t="s">
        <v>262</v>
      </c>
      <c r="B9" s="84"/>
      <c r="C9" s="84"/>
      <c r="D9" s="84"/>
      <c r="E9" s="84"/>
      <c r="F9" s="84"/>
      <c r="G9" s="84"/>
      <c r="H9" s="84"/>
      <c r="I9" s="84"/>
      <c r="J9" s="84"/>
    </row>
    <row r="10" spans="1:10">
      <c r="A10" s="87" t="s">
        <v>263</v>
      </c>
      <c r="B10" s="84"/>
      <c r="C10" s="84"/>
      <c r="D10" s="84"/>
      <c r="E10" s="84"/>
      <c r="F10" s="84"/>
      <c r="G10" s="84"/>
      <c r="H10" s="84"/>
      <c r="I10" s="84"/>
      <c r="J10" s="84"/>
    </row>
    <row r="11" spans="1:10">
      <c r="A11" s="87" t="s">
        <v>264</v>
      </c>
      <c r="B11" s="84"/>
      <c r="C11" s="84"/>
      <c r="D11" s="84"/>
      <c r="E11" s="84"/>
      <c r="F11" s="84"/>
      <c r="G11" s="84"/>
      <c r="H11" s="84"/>
      <c r="I11" s="84"/>
      <c r="J11" s="84"/>
    </row>
    <row r="12" spans="1:10">
      <c r="A12" s="87" t="s">
        <v>265</v>
      </c>
      <c r="B12" s="84"/>
      <c r="C12" s="84"/>
      <c r="D12" s="84"/>
      <c r="E12" s="84"/>
      <c r="F12" s="84"/>
      <c r="G12" s="84"/>
      <c r="H12" s="84"/>
      <c r="I12" s="84"/>
      <c r="J12" s="84"/>
    </row>
    <row r="13" spans="1:10">
      <c r="A13" s="87" t="s">
        <v>266</v>
      </c>
      <c r="B13" s="84"/>
      <c r="C13" s="84"/>
      <c r="D13" s="84"/>
      <c r="E13" s="84"/>
      <c r="F13" s="84"/>
      <c r="G13" s="84"/>
      <c r="H13" s="84"/>
      <c r="I13" s="84"/>
      <c r="J13" s="84"/>
    </row>
    <row r="14" spans="1:10">
      <c r="A14" s="87" t="s">
        <v>267</v>
      </c>
      <c r="B14" s="84"/>
      <c r="C14" s="84"/>
      <c r="D14" s="84"/>
      <c r="E14" s="84"/>
      <c r="F14" s="84"/>
      <c r="G14" s="84"/>
      <c r="H14" s="84"/>
      <c r="I14" s="84"/>
      <c r="J14" s="84"/>
    </row>
    <row r="15" spans="1:10">
      <c r="A15" s="87" t="s">
        <v>268</v>
      </c>
      <c r="B15" s="84"/>
      <c r="C15" s="84"/>
      <c r="D15" s="84"/>
      <c r="E15" s="84"/>
      <c r="F15" s="84"/>
      <c r="G15" s="84"/>
      <c r="H15" s="84"/>
      <c r="I15" s="84"/>
      <c r="J15" s="84"/>
    </row>
    <row r="16" spans="1:10">
      <c r="A16" s="87" t="s">
        <v>269</v>
      </c>
      <c r="B16" s="84"/>
      <c r="C16" s="84"/>
      <c r="D16" s="84"/>
      <c r="E16" s="84"/>
      <c r="F16" s="84"/>
      <c r="G16" s="84"/>
      <c r="H16" s="84"/>
      <c r="I16" s="84"/>
      <c r="J16" s="84"/>
    </row>
    <row r="17" spans="1:11">
      <c r="A17" s="87" t="s">
        <v>270</v>
      </c>
      <c r="B17" s="84"/>
      <c r="C17" s="84"/>
      <c r="D17" s="84"/>
      <c r="E17" s="84"/>
      <c r="F17" s="84"/>
      <c r="G17" s="84"/>
      <c r="H17" s="84"/>
      <c r="I17" s="84"/>
      <c r="J17" s="84"/>
    </row>
    <row r="18" spans="1:11">
      <c r="A18" s="87" t="s">
        <v>271</v>
      </c>
      <c r="B18" s="84"/>
      <c r="C18" s="84"/>
      <c r="D18" s="84"/>
      <c r="E18" s="84"/>
      <c r="F18" s="84"/>
      <c r="G18" s="84"/>
      <c r="H18" s="84"/>
      <c r="I18" s="84"/>
      <c r="J18" s="84"/>
    </row>
    <row r="19" spans="1:11">
      <c r="A19" s="87" t="s">
        <v>272</v>
      </c>
      <c r="B19" s="84"/>
      <c r="C19" s="84"/>
      <c r="D19" s="84"/>
      <c r="E19" s="84"/>
      <c r="F19" s="84"/>
      <c r="G19" s="84"/>
      <c r="H19" s="84"/>
      <c r="I19" s="84"/>
      <c r="J19" s="84"/>
    </row>
    <row r="20" spans="1:11">
      <c r="A20" s="87" t="s">
        <v>273</v>
      </c>
      <c r="B20" s="84"/>
      <c r="C20" s="84"/>
      <c r="D20" s="84"/>
      <c r="E20" s="84"/>
      <c r="F20" s="84"/>
      <c r="G20" s="84"/>
      <c r="H20" s="84"/>
      <c r="I20" s="84"/>
      <c r="J20" s="84"/>
    </row>
    <row r="21" spans="1:11">
      <c r="A21" s="84"/>
      <c r="B21" s="84"/>
      <c r="C21" s="84"/>
      <c r="D21" s="84"/>
      <c r="E21" s="84"/>
      <c r="F21" s="84"/>
      <c r="G21" s="84"/>
      <c r="H21" s="84"/>
      <c r="I21" s="84"/>
      <c r="J21" s="84"/>
    </row>
    <row r="22" spans="1:11" ht="30" customHeight="1">
      <c r="A22" s="104" t="s">
        <v>274</v>
      </c>
      <c r="B22" s="104"/>
      <c r="C22" s="104"/>
      <c r="D22" s="104"/>
      <c r="E22" s="104"/>
      <c r="F22" s="104"/>
      <c r="G22" s="104"/>
      <c r="H22" s="104"/>
      <c r="I22" s="104"/>
      <c r="J22" s="104"/>
    </row>
    <row r="23" spans="1:11" ht="34.5">
      <c r="A23" s="16" t="s">
        <v>43</v>
      </c>
      <c r="B23" s="45" t="s">
        <v>44</v>
      </c>
      <c r="C23" s="45" t="s">
        <v>45</v>
      </c>
      <c r="D23" s="45" t="s">
        <v>46</v>
      </c>
      <c r="E23" s="45" t="s">
        <v>47</v>
      </c>
      <c r="F23" s="45" t="s">
        <v>48</v>
      </c>
      <c r="G23" s="45" t="s">
        <v>49</v>
      </c>
      <c r="H23" s="45" t="s">
        <v>50</v>
      </c>
      <c r="I23" s="45" t="s">
        <v>51</v>
      </c>
      <c r="J23" s="31" t="s">
        <v>52</v>
      </c>
      <c r="K23" s="31" t="s">
        <v>53</v>
      </c>
    </row>
    <row r="24" spans="1:11">
      <c r="A24" s="87" t="s">
        <v>54</v>
      </c>
      <c r="B24" s="13">
        <v>15</v>
      </c>
      <c r="C24" s="13">
        <v>232</v>
      </c>
      <c r="D24" s="13">
        <v>6</v>
      </c>
      <c r="E24" s="13">
        <v>142</v>
      </c>
      <c r="F24" s="13">
        <v>37</v>
      </c>
      <c r="G24" s="13">
        <v>4</v>
      </c>
      <c r="H24" s="13">
        <v>202</v>
      </c>
      <c r="I24" s="13">
        <v>34</v>
      </c>
      <c r="J24" s="3">
        <f>SUM(B24:I24)</f>
        <v>672</v>
      </c>
      <c r="K24" s="40">
        <f>+J24/J$29</f>
        <v>0.61369863013698633</v>
      </c>
    </row>
    <row r="25" spans="1:11">
      <c r="A25" s="87" t="s">
        <v>55</v>
      </c>
      <c r="B25" s="13">
        <v>7</v>
      </c>
      <c r="C25" s="13">
        <v>76</v>
      </c>
      <c r="D25" s="13">
        <v>2</v>
      </c>
      <c r="E25" s="13">
        <v>45</v>
      </c>
      <c r="F25" s="13">
        <v>7</v>
      </c>
      <c r="G25" s="13">
        <v>2</v>
      </c>
      <c r="H25" s="13">
        <v>40</v>
      </c>
      <c r="I25" s="13">
        <v>16</v>
      </c>
      <c r="J25" s="3">
        <f t="shared" ref="J25:J28" si="0">SUM(B25:I25)</f>
        <v>195</v>
      </c>
      <c r="K25" s="40">
        <f t="shared" ref="K25:K28" si="1">+J25/J$29</f>
        <v>0.17808219178082191</v>
      </c>
    </row>
    <row r="26" spans="1:11">
      <c r="A26" s="87" t="s">
        <v>56</v>
      </c>
      <c r="B26" s="13">
        <v>2</v>
      </c>
      <c r="C26" s="13">
        <v>20</v>
      </c>
      <c r="D26" s="13">
        <v>1</v>
      </c>
      <c r="E26" s="13">
        <v>10</v>
      </c>
      <c r="F26" s="13">
        <v>2</v>
      </c>
      <c r="G26" s="13">
        <v>1</v>
      </c>
      <c r="H26" s="13">
        <v>17</v>
      </c>
      <c r="I26" s="13">
        <v>2</v>
      </c>
      <c r="J26" s="3">
        <f t="shared" si="0"/>
        <v>55</v>
      </c>
      <c r="K26" s="40">
        <f t="shared" si="1"/>
        <v>5.0228310502283102E-2</v>
      </c>
    </row>
    <row r="27" spans="1:11">
      <c r="A27" s="87" t="s">
        <v>57</v>
      </c>
      <c r="B27" s="13">
        <v>0</v>
      </c>
      <c r="C27" s="13">
        <v>0</v>
      </c>
      <c r="D27" s="13">
        <v>0</v>
      </c>
      <c r="E27" s="13">
        <v>0</v>
      </c>
      <c r="F27" s="13">
        <v>0</v>
      </c>
      <c r="G27" s="13">
        <v>0</v>
      </c>
      <c r="H27" s="13">
        <v>1</v>
      </c>
      <c r="I27" s="13">
        <v>0</v>
      </c>
      <c r="J27" s="3">
        <f t="shared" si="0"/>
        <v>1</v>
      </c>
      <c r="K27" s="40">
        <f t="shared" si="1"/>
        <v>9.1324200913242006E-4</v>
      </c>
    </row>
    <row r="28" spans="1:11">
      <c r="A28" s="19" t="s">
        <v>58</v>
      </c>
      <c r="B28" s="13">
        <v>5</v>
      </c>
      <c r="C28" s="13">
        <v>90</v>
      </c>
      <c r="D28" s="13">
        <v>0</v>
      </c>
      <c r="E28" s="13">
        <v>26</v>
      </c>
      <c r="F28" s="13">
        <v>7</v>
      </c>
      <c r="G28" s="13">
        <v>1</v>
      </c>
      <c r="H28" s="13">
        <v>38</v>
      </c>
      <c r="I28" s="13">
        <v>5</v>
      </c>
      <c r="J28" s="3">
        <f t="shared" si="0"/>
        <v>172</v>
      </c>
      <c r="K28" s="40">
        <f t="shared" si="1"/>
        <v>0.15707762557077626</v>
      </c>
    </row>
    <row r="29" spans="1:11">
      <c r="A29" s="18" t="s">
        <v>59</v>
      </c>
      <c r="B29" s="4">
        <f t="shared" ref="B29:K29" si="2">SUM(B24:B28)</f>
        <v>29</v>
      </c>
      <c r="C29" s="4">
        <f t="shared" si="2"/>
        <v>418</v>
      </c>
      <c r="D29" s="4">
        <f t="shared" si="2"/>
        <v>9</v>
      </c>
      <c r="E29" s="4">
        <f t="shared" si="2"/>
        <v>223</v>
      </c>
      <c r="F29" s="4">
        <f t="shared" si="2"/>
        <v>53</v>
      </c>
      <c r="G29" s="4">
        <f t="shared" si="2"/>
        <v>8</v>
      </c>
      <c r="H29" s="4">
        <f t="shared" si="2"/>
        <v>298</v>
      </c>
      <c r="I29" s="4">
        <f t="shared" si="2"/>
        <v>57</v>
      </c>
      <c r="J29" s="4">
        <f t="shared" si="2"/>
        <v>1095</v>
      </c>
      <c r="K29" s="27">
        <f t="shared" si="2"/>
        <v>1</v>
      </c>
    </row>
    <row r="30" spans="1:11">
      <c r="A30" s="6" t="str">
        <f>'[1]Retail trade'!A31</f>
        <v>Note 1: Statistics after 28 March 2020 by region are based upon 'principal place of business' and not 'registered office'.</v>
      </c>
      <c r="B30" s="6"/>
      <c r="C30" s="6"/>
      <c r="D30" s="6"/>
      <c r="E30" s="6"/>
      <c r="F30" s="6"/>
      <c r="G30" s="6"/>
      <c r="H30" s="6"/>
      <c r="I30" s="6"/>
      <c r="J30" s="6"/>
    </row>
    <row r="31" spans="1:11">
      <c r="A31" s="85"/>
      <c r="B31" s="85"/>
      <c r="C31" s="85"/>
      <c r="D31" s="85"/>
      <c r="E31" s="85"/>
      <c r="F31" s="85"/>
      <c r="G31" s="85"/>
      <c r="H31" s="85"/>
      <c r="I31" s="85"/>
      <c r="J31" s="85"/>
    </row>
    <row r="32" spans="1:11" ht="41.45" customHeight="1">
      <c r="A32" s="103" t="s">
        <v>275</v>
      </c>
      <c r="B32" s="103"/>
      <c r="C32" s="103"/>
      <c r="D32" s="103"/>
      <c r="E32" s="103"/>
      <c r="F32" s="103"/>
      <c r="G32" s="103"/>
      <c r="H32" s="103"/>
      <c r="I32" s="103"/>
      <c r="J32" s="103"/>
    </row>
    <row r="33" spans="1:12" ht="34.5">
      <c r="A33" s="83" t="s">
        <v>61</v>
      </c>
      <c r="B33" s="45" t="s">
        <v>44</v>
      </c>
      <c r="C33" s="45" t="s">
        <v>45</v>
      </c>
      <c r="D33" s="45" t="s">
        <v>46</v>
      </c>
      <c r="E33" s="45" t="s">
        <v>47</v>
      </c>
      <c r="F33" s="45" t="s">
        <v>48</v>
      </c>
      <c r="G33" s="45" t="s">
        <v>49</v>
      </c>
      <c r="H33" s="45" t="s">
        <v>50</v>
      </c>
      <c r="I33" s="45" t="s">
        <v>51</v>
      </c>
      <c r="J33" s="31" t="s">
        <v>63</v>
      </c>
      <c r="K33" s="31" t="s">
        <v>53</v>
      </c>
    </row>
    <row r="34" spans="1:12">
      <c r="A34" s="87" t="s">
        <v>64</v>
      </c>
      <c r="B34" s="13">
        <v>11</v>
      </c>
      <c r="C34" s="13">
        <v>147</v>
      </c>
      <c r="D34" s="13">
        <v>2</v>
      </c>
      <c r="E34" s="13">
        <v>86</v>
      </c>
      <c r="F34" s="13">
        <v>15</v>
      </c>
      <c r="G34" s="13">
        <v>2</v>
      </c>
      <c r="H34" s="13">
        <v>64</v>
      </c>
      <c r="I34" s="13">
        <v>19</v>
      </c>
      <c r="J34" s="3">
        <f t="shared" ref="J34:J47" si="3">SUM(B34:I34)</f>
        <v>346</v>
      </c>
      <c r="K34" s="40">
        <f>+J34/$J$29</f>
        <v>0.31598173515981737</v>
      </c>
      <c r="L34" s="1"/>
    </row>
    <row r="35" spans="1:12">
      <c r="A35" s="87" t="s">
        <v>65</v>
      </c>
      <c r="B35" s="13">
        <v>12</v>
      </c>
      <c r="C35" s="13">
        <v>171</v>
      </c>
      <c r="D35" s="13">
        <v>4</v>
      </c>
      <c r="E35" s="13">
        <v>65</v>
      </c>
      <c r="F35" s="13">
        <v>14</v>
      </c>
      <c r="G35" s="13">
        <v>3</v>
      </c>
      <c r="H35" s="13">
        <v>78</v>
      </c>
      <c r="I35" s="13">
        <v>24</v>
      </c>
      <c r="J35" s="3">
        <f t="shared" si="3"/>
        <v>371</v>
      </c>
      <c r="K35" s="40">
        <f t="shared" ref="K35:K47" si="4">+J35/$J$29</f>
        <v>0.33881278538812787</v>
      </c>
      <c r="L35" s="1"/>
    </row>
    <row r="36" spans="1:12">
      <c r="A36" s="87" t="s">
        <v>66</v>
      </c>
      <c r="B36" s="13">
        <v>1</v>
      </c>
      <c r="C36" s="13">
        <v>12</v>
      </c>
      <c r="D36" s="13">
        <v>0</v>
      </c>
      <c r="E36" s="13">
        <v>6</v>
      </c>
      <c r="F36" s="13">
        <v>0</v>
      </c>
      <c r="G36" s="13">
        <v>0</v>
      </c>
      <c r="H36" s="13">
        <v>12</v>
      </c>
      <c r="I36" s="13">
        <v>4</v>
      </c>
      <c r="J36" s="3">
        <f t="shared" si="3"/>
        <v>35</v>
      </c>
      <c r="K36" s="40">
        <f t="shared" si="4"/>
        <v>3.1963470319634701E-2</v>
      </c>
      <c r="L36" s="1"/>
    </row>
    <row r="37" spans="1:12">
      <c r="A37" s="87" t="s">
        <v>67</v>
      </c>
      <c r="B37" s="13">
        <v>12</v>
      </c>
      <c r="C37" s="13">
        <v>208</v>
      </c>
      <c r="D37" s="13">
        <v>5</v>
      </c>
      <c r="E37" s="13">
        <v>111</v>
      </c>
      <c r="F37" s="13">
        <v>23</v>
      </c>
      <c r="G37" s="13">
        <v>5</v>
      </c>
      <c r="H37" s="13">
        <v>116</v>
      </c>
      <c r="I37" s="13">
        <v>29</v>
      </c>
      <c r="J37" s="3">
        <f t="shared" si="3"/>
        <v>509</v>
      </c>
      <c r="K37" s="40">
        <f t="shared" si="4"/>
        <v>0.46484018264840182</v>
      </c>
      <c r="L37" s="1"/>
    </row>
    <row r="38" spans="1:12">
      <c r="A38" s="87" t="s">
        <v>68</v>
      </c>
      <c r="B38" s="13">
        <v>17</v>
      </c>
      <c r="C38" s="13">
        <v>229</v>
      </c>
      <c r="D38" s="13">
        <v>5</v>
      </c>
      <c r="E38" s="13">
        <v>113</v>
      </c>
      <c r="F38" s="13">
        <v>28</v>
      </c>
      <c r="G38" s="13">
        <v>5</v>
      </c>
      <c r="H38" s="13">
        <v>179</v>
      </c>
      <c r="I38" s="13">
        <v>37</v>
      </c>
      <c r="J38" s="3">
        <f t="shared" si="3"/>
        <v>613</v>
      </c>
      <c r="K38" s="40">
        <f>+J38/$J$29</f>
        <v>0.55981735159817347</v>
      </c>
      <c r="L38" s="1"/>
    </row>
    <row r="39" spans="1:12">
      <c r="A39" s="87" t="s">
        <v>69</v>
      </c>
      <c r="B39" s="13">
        <v>15</v>
      </c>
      <c r="C39" s="13">
        <v>185</v>
      </c>
      <c r="D39" s="13">
        <v>5</v>
      </c>
      <c r="E39" s="13">
        <v>107</v>
      </c>
      <c r="F39" s="13">
        <v>36</v>
      </c>
      <c r="G39" s="13">
        <v>5</v>
      </c>
      <c r="H39" s="13">
        <v>168</v>
      </c>
      <c r="I39" s="13">
        <v>20</v>
      </c>
      <c r="J39" s="3">
        <f t="shared" si="3"/>
        <v>541</v>
      </c>
      <c r="K39" s="40">
        <f t="shared" si="4"/>
        <v>0.49406392694063928</v>
      </c>
      <c r="L39" s="1"/>
    </row>
    <row r="40" spans="1:12">
      <c r="A40" s="87" t="s">
        <v>70</v>
      </c>
      <c r="B40" s="13">
        <v>3</v>
      </c>
      <c r="C40" s="13">
        <v>22</v>
      </c>
      <c r="D40" s="13">
        <v>1</v>
      </c>
      <c r="E40" s="13">
        <v>13</v>
      </c>
      <c r="F40" s="13">
        <v>0</v>
      </c>
      <c r="G40" s="13">
        <v>0</v>
      </c>
      <c r="H40" s="13">
        <v>6</v>
      </c>
      <c r="I40" s="13">
        <v>0</v>
      </c>
      <c r="J40" s="3">
        <f t="shared" si="3"/>
        <v>45</v>
      </c>
      <c r="K40" s="40">
        <f t="shared" si="4"/>
        <v>4.1095890410958902E-2</v>
      </c>
      <c r="L40" s="1"/>
    </row>
    <row r="41" spans="1:12">
      <c r="A41" s="87" t="s">
        <v>71</v>
      </c>
      <c r="B41" s="13">
        <v>0</v>
      </c>
      <c r="C41" s="13">
        <v>2</v>
      </c>
      <c r="D41" s="13">
        <v>0</v>
      </c>
      <c r="E41" s="13">
        <v>1</v>
      </c>
      <c r="F41" s="13">
        <v>0</v>
      </c>
      <c r="G41" s="13">
        <v>0</v>
      </c>
      <c r="H41" s="13">
        <v>5</v>
      </c>
      <c r="I41" s="13">
        <v>1</v>
      </c>
      <c r="J41" s="3">
        <f t="shared" si="3"/>
        <v>9</v>
      </c>
      <c r="K41" s="40">
        <f t="shared" si="4"/>
        <v>8.21917808219178E-3</v>
      </c>
      <c r="L41" s="1"/>
    </row>
    <row r="42" spans="1:12">
      <c r="A42" s="87" t="s">
        <v>72</v>
      </c>
      <c r="B42" s="13">
        <v>0</v>
      </c>
      <c r="C42" s="13">
        <v>1</v>
      </c>
      <c r="D42" s="13">
        <v>0</v>
      </c>
      <c r="E42" s="13">
        <v>1</v>
      </c>
      <c r="F42" s="13">
        <v>0</v>
      </c>
      <c r="G42" s="13">
        <v>0</v>
      </c>
      <c r="H42" s="13">
        <v>0</v>
      </c>
      <c r="I42" s="13">
        <v>1</v>
      </c>
      <c r="J42" s="3">
        <f t="shared" si="3"/>
        <v>3</v>
      </c>
      <c r="K42" s="40">
        <f t="shared" si="4"/>
        <v>2.7397260273972603E-3</v>
      </c>
      <c r="L42" s="1"/>
    </row>
    <row r="43" spans="1:12">
      <c r="A43" s="87" t="s">
        <v>73</v>
      </c>
      <c r="B43" s="13">
        <v>0</v>
      </c>
      <c r="C43" s="13">
        <v>5</v>
      </c>
      <c r="D43" s="13">
        <v>0</v>
      </c>
      <c r="E43" s="13">
        <v>5</v>
      </c>
      <c r="F43" s="13">
        <v>1</v>
      </c>
      <c r="G43" s="13">
        <v>0</v>
      </c>
      <c r="H43" s="13">
        <v>4</v>
      </c>
      <c r="I43" s="13">
        <v>2</v>
      </c>
      <c r="J43" s="3">
        <f t="shared" si="3"/>
        <v>17</v>
      </c>
      <c r="K43" s="40">
        <f t="shared" si="4"/>
        <v>1.5525114155251141E-2</v>
      </c>
      <c r="L43" s="1"/>
    </row>
    <row r="44" spans="1:12">
      <c r="A44" s="87" t="s">
        <v>74</v>
      </c>
      <c r="B44" s="13">
        <v>18</v>
      </c>
      <c r="C44" s="13">
        <v>226</v>
      </c>
      <c r="D44" s="13">
        <v>8</v>
      </c>
      <c r="E44" s="13">
        <v>143</v>
      </c>
      <c r="F44" s="13">
        <v>36</v>
      </c>
      <c r="G44" s="13">
        <v>8</v>
      </c>
      <c r="H44" s="13">
        <v>173</v>
      </c>
      <c r="I44" s="13">
        <v>39</v>
      </c>
      <c r="J44" s="3">
        <f t="shared" si="3"/>
        <v>651</v>
      </c>
      <c r="K44" s="40">
        <f t="shared" si="4"/>
        <v>0.59452054794520548</v>
      </c>
      <c r="L44" s="1"/>
    </row>
    <row r="45" spans="1:12">
      <c r="A45" s="87" t="s">
        <v>75</v>
      </c>
      <c r="B45" s="13">
        <v>0</v>
      </c>
      <c r="C45" s="13">
        <v>1</v>
      </c>
      <c r="D45" s="13">
        <v>0</v>
      </c>
      <c r="E45" s="13">
        <v>1</v>
      </c>
      <c r="F45" s="13">
        <v>1</v>
      </c>
      <c r="G45" s="13">
        <v>0</v>
      </c>
      <c r="H45" s="13">
        <v>0</v>
      </c>
      <c r="I45" s="13">
        <v>1</v>
      </c>
      <c r="J45" s="3">
        <f>SUM(B45:I45)</f>
        <v>4</v>
      </c>
      <c r="K45" s="40">
        <f t="shared" si="4"/>
        <v>3.6529680365296802E-3</v>
      </c>
      <c r="L45" s="1"/>
    </row>
    <row r="46" spans="1:12">
      <c r="A46" s="87" t="s">
        <v>76</v>
      </c>
      <c r="B46" s="13">
        <v>0</v>
      </c>
      <c r="C46" s="13">
        <v>5</v>
      </c>
      <c r="D46" s="13">
        <v>0</v>
      </c>
      <c r="E46" s="13">
        <v>1</v>
      </c>
      <c r="F46" s="13">
        <v>0</v>
      </c>
      <c r="G46" s="13">
        <v>0</v>
      </c>
      <c r="H46" s="13">
        <v>2</v>
      </c>
      <c r="I46" s="13">
        <v>0</v>
      </c>
      <c r="J46" s="3">
        <f t="shared" si="3"/>
        <v>8</v>
      </c>
      <c r="K46" s="40">
        <f t="shared" si="4"/>
        <v>7.3059360730593605E-3</v>
      </c>
      <c r="L46" s="1"/>
    </row>
    <row r="47" spans="1:12">
      <c r="A47" s="19" t="s">
        <v>77</v>
      </c>
      <c r="B47" s="13">
        <v>14</v>
      </c>
      <c r="C47" s="13">
        <v>204</v>
      </c>
      <c r="D47" s="13">
        <v>5</v>
      </c>
      <c r="E47" s="13">
        <v>86</v>
      </c>
      <c r="F47" s="13">
        <v>19</v>
      </c>
      <c r="G47" s="13">
        <v>3</v>
      </c>
      <c r="H47" s="13">
        <v>102</v>
      </c>
      <c r="I47" s="13">
        <v>31</v>
      </c>
      <c r="J47" s="3">
        <f t="shared" si="3"/>
        <v>464</v>
      </c>
      <c r="K47" s="40">
        <f t="shared" si="4"/>
        <v>0.42374429223744292</v>
      </c>
      <c r="L47" s="1"/>
    </row>
    <row r="48" spans="1:12">
      <c r="A48" s="18" t="s">
        <v>59</v>
      </c>
      <c r="B48" s="4">
        <f>SUM(B34:B47)</f>
        <v>103</v>
      </c>
      <c r="C48" s="4">
        <f t="shared" ref="C48:J48" si="5">SUM(C34:C47)</f>
        <v>1418</v>
      </c>
      <c r="D48" s="4">
        <f t="shared" si="5"/>
        <v>35</v>
      </c>
      <c r="E48" s="4">
        <f t="shared" si="5"/>
        <v>739</v>
      </c>
      <c r="F48" s="4">
        <f t="shared" si="5"/>
        <v>173</v>
      </c>
      <c r="G48" s="4">
        <f t="shared" si="5"/>
        <v>31</v>
      </c>
      <c r="H48" s="4">
        <f t="shared" si="5"/>
        <v>909</v>
      </c>
      <c r="I48" s="4">
        <f t="shared" si="5"/>
        <v>208</v>
      </c>
      <c r="J48" s="4">
        <f t="shared" si="5"/>
        <v>3616</v>
      </c>
      <c r="K48" s="4"/>
    </row>
    <row r="49" spans="1:16">
      <c r="A49" s="6" t="str">
        <f>+A30</f>
        <v>Note 1: Statistics after 28 March 2020 by region are based upon 'principal place of business' and not 'registered office'.</v>
      </c>
      <c r="B49" s="6"/>
      <c r="C49" s="6"/>
      <c r="D49" s="6"/>
      <c r="E49" s="6"/>
      <c r="F49" s="6"/>
      <c r="G49" s="6"/>
      <c r="H49" s="6"/>
      <c r="I49" s="6"/>
      <c r="J49" s="6"/>
    </row>
    <row r="50" spans="1:16">
      <c r="A50" s="105" t="s">
        <v>78</v>
      </c>
      <c r="B50" s="105"/>
      <c r="C50" s="105"/>
      <c r="D50" s="105"/>
      <c r="E50" s="105"/>
      <c r="F50" s="105"/>
      <c r="G50" s="105"/>
      <c r="H50" s="105"/>
      <c r="I50" s="105"/>
      <c r="J50" s="105"/>
      <c r="K50" s="105"/>
      <c r="L50" s="105"/>
      <c r="M50" s="105"/>
      <c r="N50" s="105"/>
      <c r="O50" s="105"/>
      <c r="P50" s="105"/>
    </row>
    <row r="51" spans="1:16">
      <c r="A51" s="85"/>
      <c r="B51" s="85"/>
      <c r="C51" s="85"/>
      <c r="D51" s="85"/>
      <c r="E51" s="85"/>
      <c r="F51" s="85"/>
      <c r="G51" s="85"/>
      <c r="H51" s="85"/>
      <c r="I51" s="85"/>
      <c r="J51" s="85"/>
    </row>
    <row r="52" spans="1:16" ht="39.75" customHeight="1">
      <c r="A52" s="103" t="s">
        <v>276</v>
      </c>
      <c r="B52" s="103"/>
      <c r="C52" s="103"/>
      <c r="D52" s="103"/>
      <c r="E52" s="103"/>
      <c r="F52" s="103"/>
      <c r="G52" s="103"/>
      <c r="H52" s="103"/>
      <c r="I52" s="103"/>
      <c r="J52" s="103"/>
    </row>
    <row r="53" spans="1:16" ht="34.5">
      <c r="A53" s="83"/>
      <c r="B53" s="1" t="s">
        <v>44</v>
      </c>
      <c r="C53" s="1" t="s">
        <v>45</v>
      </c>
      <c r="D53" s="1" t="s">
        <v>46</v>
      </c>
      <c r="E53" s="1" t="s">
        <v>47</v>
      </c>
      <c r="F53" s="1" t="s">
        <v>62</v>
      </c>
      <c r="G53" s="1" t="s">
        <v>49</v>
      </c>
      <c r="H53" s="1" t="s">
        <v>50</v>
      </c>
      <c r="I53" s="1" t="s">
        <v>51</v>
      </c>
      <c r="J53" s="2" t="s">
        <v>59</v>
      </c>
      <c r="K53" s="31" t="s">
        <v>53</v>
      </c>
    </row>
    <row r="54" spans="1:16">
      <c r="A54" s="106" t="s">
        <v>80</v>
      </c>
      <c r="B54" s="106"/>
      <c r="C54" s="106"/>
      <c r="D54" s="106"/>
      <c r="E54" s="106"/>
      <c r="F54" s="106"/>
      <c r="G54" s="106"/>
      <c r="H54" s="106"/>
      <c r="I54" s="106"/>
      <c r="J54" s="106"/>
      <c r="K54" s="61"/>
    </row>
    <row r="55" spans="1:16">
      <c r="A55" s="42" t="s">
        <v>81</v>
      </c>
      <c r="B55" s="13">
        <v>27</v>
      </c>
      <c r="C55" s="13">
        <v>367</v>
      </c>
      <c r="D55" s="13">
        <v>8</v>
      </c>
      <c r="E55" s="13">
        <v>188</v>
      </c>
      <c r="F55" s="13">
        <v>46</v>
      </c>
      <c r="G55" s="13">
        <v>8</v>
      </c>
      <c r="H55" s="13">
        <v>237</v>
      </c>
      <c r="I55" s="13">
        <v>45</v>
      </c>
      <c r="J55" s="3">
        <f>SUM(B55:I55)</f>
        <v>926</v>
      </c>
      <c r="K55" s="40">
        <f>+J55/$J$29</f>
        <v>0.84566210045662105</v>
      </c>
    </row>
    <row r="56" spans="1:16" ht="23.25">
      <c r="A56" s="83" t="s">
        <v>82</v>
      </c>
      <c r="B56" s="13">
        <v>22</v>
      </c>
      <c r="C56" s="13">
        <v>306</v>
      </c>
      <c r="D56" s="13">
        <v>7</v>
      </c>
      <c r="E56" s="13">
        <v>163</v>
      </c>
      <c r="F56" s="13">
        <v>39</v>
      </c>
      <c r="G56" s="13">
        <v>4</v>
      </c>
      <c r="H56" s="13">
        <v>171</v>
      </c>
      <c r="I56" s="13">
        <v>36</v>
      </c>
      <c r="J56" s="3">
        <f t="shared" ref="J56:J68" si="6">SUM(B56:I56)</f>
        <v>748</v>
      </c>
      <c r="K56" s="40">
        <f t="shared" ref="K56:K68" si="7">+J56/$J$29</f>
        <v>0.68310502283105023</v>
      </c>
    </row>
    <row r="57" spans="1:16" ht="23.25">
      <c r="A57" s="83" t="s">
        <v>83</v>
      </c>
      <c r="B57" s="13">
        <v>10</v>
      </c>
      <c r="C57" s="13">
        <v>194</v>
      </c>
      <c r="D57" s="13">
        <v>5</v>
      </c>
      <c r="E57" s="13">
        <v>55</v>
      </c>
      <c r="F57" s="13">
        <v>16</v>
      </c>
      <c r="G57" s="13">
        <v>2</v>
      </c>
      <c r="H57" s="13">
        <v>110</v>
      </c>
      <c r="I57" s="13">
        <v>19</v>
      </c>
      <c r="J57" s="3">
        <f t="shared" si="6"/>
        <v>411</v>
      </c>
      <c r="K57" s="40">
        <f t="shared" si="7"/>
        <v>0.37534246575342467</v>
      </c>
    </row>
    <row r="58" spans="1:16" ht="23.25">
      <c r="A58" s="83" t="s">
        <v>84</v>
      </c>
      <c r="B58" s="13">
        <v>2</v>
      </c>
      <c r="C58" s="13">
        <v>41</v>
      </c>
      <c r="D58" s="13">
        <v>5</v>
      </c>
      <c r="E58" s="13">
        <v>16</v>
      </c>
      <c r="F58" s="13">
        <v>2</v>
      </c>
      <c r="G58" s="13">
        <v>0</v>
      </c>
      <c r="H58" s="13">
        <v>18</v>
      </c>
      <c r="I58" s="13">
        <v>3</v>
      </c>
      <c r="J58" s="3">
        <f t="shared" si="6"/>
        <v>87</v>
      </c>
      <c r="K58" s="40">
        <f t="shared" si="7"/>
        <v>7.9452054794520555E-2</v>
      </c>
    </row>
    <row r="59" spans="1:16">
      <c r="A59" s="83" t="s">
        <v>85</v>
      </c>
      <c r="B59" s="13">
        <v>3</v>
      </c>
      <c r="C59" s="13">
        <v>35</v>
      </c>
      <c r="D59" s="13">
        <v>4</v>
      </c>
      <c r="E59" s="13">
        <v>13</v>
      </c>
      <c r="F59" s="13">
        <v>2</v>
      </c>
      <c r="G59" s="13">
        <v>0</v>
      </c>
      <c r="H59" s="13">
        <v>23</v>
      </c>
      <c r="I59" s="13">
        <v>3</v>
      </c>
      <c r="J59" s="3">
        <f t="shared" si="6"/>
        <v>83</v>
      </c>
      <c r="K59" s="40">
        <f t="shared" si="7"/>
        <v>7.5799086757990866E-2</v>
      </c>
    </row>
    <row r="60" spans="1:16" ht="23.25">
      <c r="A60" s="83" t="s">
        <v>86</v>
      </c>
      <c r="B60" s="13">
        <v>2</v>
      </c>
      <c r="C60" s="13">
        <v>45</v>
      </c>
      <c r="D60" s="13">
        <v>3</v>
      </c>
      <c r="E60" s="13">
        <v>23</v>
      </c>
      <c r="F60" s="13">
        <v>5</v>
      </c>
      <c r="G60" s="13">
        <v>0</v>
      </c>
      <c r="H60" s="13">
        <v>34</v>
      </c>
      <c r="I60" s="13">
        <v>5</v>
      </c>
      <c r="J60" s="3">
        <f t="shared" si="6"/>
        <v>117</v>
      </c>
      <c r="K60" s="40">
        <f t="shared" si="7"/>
        <v>0.10684931506849316</v>
      </c>
    </row>
    <row r="61" spans="1:16" ht="23.25">
      <c r="A61" s="83" t="s">
        <v>87</v>
      </c>
      <c r="B61" s="13">
        <v>1</v>
      </c>
      <c r="C61" s="13">
        <v>4</v>
      </c>
      <c r="D61" s="13">
        <v>0</v>
      </c>
      <c r="E61" s="13">
        <v>5</v>
      </c>
      <c r="F61" s="13">
        <v>1</v>
      </c>
      <c r="G61" s="13">
        <v>0</v>
      </c>
      <c r="H61" s="13">
        <v>4</v>
      </c>
      <c r="I61" s="13">
        <v>0</v>
      </c>
      <c r="J61" s="3">
        <f t="shared" si="6"/>
        <v>15</v>
      </c>
      <c r="K61" s="40">
        <f t="shared" si="7"/>
        <v>1.3698630136986301E-2</v>
      </c>
    </row>
    <row r="62" spans="1:16">
      <c r="A62" s="83" t="s">
        <v>88</v>
      </c>
      <c r="B62" s="13">
        <v>2</v>
      </c>
      <c r="C62" s="13">
        <v>18</v>
      </c>
      <c r="D62" s="13">
        <v>0</v>
      </c>
      <c r="E62" s="13">
        <v>1</v>
      </c>
      <c r="F62" s="13">
        <v>0</v>
      </c>
      <c r="G62" s="13">
        <v>0</v>
      </c>
      <c r="H62" s="13">
        <v>8</v>
      </c>
      <c r="I62" s="13">
        <v>0</v>
      </c>
      <c r="J62" s="3">
        <f t="shared" si="6"/>
        <v>29</v>
      </c>
      <c r="K62" s="40">
        <f t="shared" si="7"/>
        <v>2.6484018264840183E-2</v>
      </c>
    </row>
    <row r="63" spans="1:16" s="12" customFormat="1" ht="34.5">
      <c r="A63" s="83" t="s">
        <v>89</v>
      </c>
      <c r="B63" s="13">
        <v>0</v>
      </c>
      <c r="C63" s="13">
        <v>3</v>
      </c>
      <c r="D63" s="13">
        <v>0</v>
      </c>
      <c r="E63" s="13">
        <v>2</v>
      </c>
      <c r="F63" s="13">
        <v>3</v>
      </c>
      <c r="G63" s="13">
        <v>0</v>
      </c>
      <c r="H63" s="13">
        <v>2</v>
      </c>
      <c r="I63" s="13">
        <v>0</v>
      </c>
      <c r="J63" s="3">
        <f t="shared" si="6"/>
        <v>10</v>
      </c>
      <c r="K63" s="40">
        <f t="shared" si="7"/>
        <v>9.1324200913242004E-3</v>
      </c>
    </row>
    <row r="64" spans="1:16" ht="23.25">
      <c r="A64" s="83" t="s">
        <v>90</v>
      </c>
      <c r="B64" s="13">
        <v>0</v>
      </c>
      <c r="C64" s="13">
        <v>0</v>
      </c>
      <c r="D64" s="13">
        <v>0</v>
      </c>
      <c r="E64" s="13">
        <v>2</v>
      </c>
      <c r="F64" s="13">
        <v>1</v>
      </c>
      <c r="G64" s="13">
        <v>0</v>
      </c>
      <c r="H64" s="13">
        <v>0</v>
      </c>
      <c r="I64" s="13">
        <v>0</v>
      </c>
      <c r="J64" s="3">
        <f t="shared" si="6"/>
        <v>3</v>
      </c>
      <c r="K64" s="40">
        <f t="shared" si="7"/>
        <v>2.7397260273972603E-3</v>
      </c>
    </row>
    <row r="65" spans="1:16" ht="23.25">
      <c r="A65" s="83" t="s">
        <v>91</v>
      </c>
      <c r="B65" s="13">
        <v>1</v>
      </c>
      <c r="C65" s="13">
        <v>0</v>
      </c>
      <c r="D65" s="13">
        <v>0</v>
      </c>
      <c r="E65" s="13">
        <v>1</v>
      </c>
      <c r="F65" s="13">
        <v>0</v>
      </c>
      <c r="G65" s="13">
        <v>0</v>
      </c>
      <c r="H65" s="13">
        <v>0</v>
      </c>
      <c r="I65" s="13">
        <v>1</v>
      </c>
      <c r="J65" s="3">
        <f t="shared" si="6"/>
        <v>3</v>
      </c>
      <c r="K65" s="40">
        <f t="shared" si="7"/>
        <v>2.7397260273972603E-3</v>
      </c>
    </row>
    <row r="66" spans="1:16" ht="23.25">
      <c r="A66" s="83" t="s">
        <v>92</v>
      </c>
      <c r="B66" s="13">
        <v>0</v>
      </c>
      <c r="C66" s="13">
        <v>1</v>
      </c>
      <c r="D66" s="13">
        <v>0</v>
      </c>
      <c r="E66" s="13">
        <v>2</v>
      </c>
      <c r="F66" s="13">
        <v>0</v>
      </c>
      <c r="G66" s="13">
        <v>0</v>
      </c>
      <c r="H66" s="13">
        <v>0</v>
      </c>
      <c r="I66" s="13">
        <v>0</v>
      </c>
      <c r="J66" s="3">
        <f t="shared" si="6"/>
        <v>3</v>
      </c>
      <c r="K66" s="40">
        <f t="shared" si="7"/>
        <v>2.7397260273972603E-3</v>
      </c>
    </row>
    <row r="67" spans="1:16" ht="22.5">
      <c r="A67" s="80" t="s">
        <v>93</v>
      </c>
      <c r="B67" s="13">
        <v>0</v>
      </c>
      <c r="C67" s="13">
        <v>3</v>
      </c>
      <c r="D67" s="13">
        <v>0</v>
      </c>
      <c r="E67" s="13">
        <v>1</v>
      </c>
      <c r="F67" s="13">
        <v>0</v>
      </c>
      <c r="G67" s="13">
        <v>0</v>
      </c>
      <c r="H67" s="13">
        <v>0</v>
      </c>
      <c r="I67" s="13">
        <v>1</v>
      </c>
      <c r="J67" s="3">
        <f t="shared" si="6"/>
        <v>5</v>
      </c>
      <c r="K67" s="40">
        <f t="shared" si="7"/>
        <v>4.5662100456621002E-3</v>
      </c>
    </row>
    <row r="68" spans="1:16" ht="22.5">
      <c r="A68" s="80" t="s">
        <v>94</v>
      </c>
      <c r="B68" s="13">
        <v>0</v>
      </c>
      <c r="C68" s="13">
        <v>2</v>
      </c>
      <c r="D68" s="13">
        <v>0</v>
      </c>
      <c r="E68" s="13">
        <v>0</v>
      </c>
      <c r="F68" s="13">
        <v>0</v>
      </c>
      <c r="G68" s="13">
        <v>0</v>
      </c>
      <c r="H68" s="13">
        <v>0</v>
      </c>
      <c r="I68" s="13">
        <v>1</v>
      </c>
      <c r="J68" s="3">
        <f t="shared" si="6"/>
        <v>3</v>
      </c>
      <c r="K68" s="40">
        <f t="shared" si="7"/>
        <v>2.7397260273972603E-3</v>
      </c>
    </row>
    <row r="69" spans="1:16" ht="14.45" customHeight="1">
      <c r="A69" s="62" t="s">
        <v>59</v>
      </c>
      <c r="B69" s="4">
        <f>SUM(B55:B68)</f>
        <v>70</v>
      </c>
      <c r="C69" s="4">
        <f t="shared" ref="C69:J69" si="8">SUM(C55:C68)</f>
        <v>1019</v>
      </c>
      <c r="D69" s="4">
        <f t="shared" si="8"/>
        <v>32</v>
      </c>
      <c r="E69" s="4">
        <f t="shared" si="8"/>
        <v>472</v>
      </c>
      <c r="F69" s="4">
        <f t="shared" si="8"/>
        <v>115</v>
      </c>
      <c r="G69" s="4">
        <f t="shared" si="8"/>
        <v>14</v>
      </c>
      <c r="H69" s="4">
        <f t="shared" si="8"/>
        <v>607</v>
      </c>
      <c r="I69" s="4">
        <f t="shared" si="8"/>
        <v>114</v>
      </c>
      <c r="J69" s="4">
        <f t="shared" si="8"/>
        <v>2443</v>
      </c>
      <c r="K69" s="4"/>
    </row>
    <row r="70" spans="1:16" ht="14.45" customHeight="1">
      <c r="A70" s="6" t="str">
        <f>+A49</f>
        <v>Note 1: Statistics after 28 March 2020 by region are based upon 'principal place of business' and not 'registered office'.</v>
      </c>
      <c r="B70" s="3"/>
      <c r="C70" s="3"/>
      <c r="D70" s="3"/>
      <c r="E70" s="3"/>
      <c r="F70" s="3"/>
      <c r="G70" s="3"/>
      <c r="H70" s="3"/>
      <c r="I70" s="3"/>
      <c r="J70" s="3"/>
      <c r="K70" s="40"/>
    </row>
    <row r="71" spans="1:16" ht="14.45" customHeight="1">
      <c r="A71" s="39" t="s">
        <v>95</v>
      </c>
      <c r="B71" s="39"/>
      <c r="C71" s="39"/>
      <c r="D71" s="39"/>
      <c r="E71" s="39"/>
      <c r="F71" s="39"/>
      <c r="G71" s="39"/>
      <c r="H71" s="39"/>
      <c r="I71" s="39"/>
      <c r="J71" s="39"/>
      <c r="K71" s="40"/>
      <c r="L71" s="39"/>
      <c r="M71" s="39"/>
      <c r="N71" s="39"/>
      <c r="O71" s="39"/>
      <c r="P71" s="39"/>
    </row>
    <row r="72" spans="1:16" ht="28.5" customHeight="1">
      <c r="A72" s="98" t="s">
        <v>96</v>
      </c>
      <c r="B72" s="98"/>
      <c r="C72" s="98"/>
      <c r="D72" s="98"/>
      <c r="E72" s="98"/>
      <c r="F72" s="98"/>
      <c r="G72" s="98"/>
      <c r="H72" s="98"/>
      <c r="I72" s="98"/>
      <c r="J72" s="98"/>
      <c r="K72" s="40"/>
      <c r="L72" s="87"/>
      <c r="M72" s="87"/>
      <c r="N72" s="87"/>
      <c r="O72" s="87"/>
      <c r="P72" s="87"/>
    </row>
    <row r="73" spans="1:16">
      <c r="A73" s="98" t="s">
        <v>97</v>
      </c>
      <c r="B73" s="98"/>
      <c r="C73" s="98"/>
      <c r="D73" s="98"/>
      <c r="E73" s="98"/>
      <c r="F73" s="98"/>
      <c r="G73" s="98"/>
      <c r="H73" s="98"/>
      <c r="I73" s="98"/>
      <c r="J73" s="98"/>
      <c r="K73" s="40"/>
      <c r="L73" s="87"/>
      <c r="M73" s="87"/>
      <c r="N73" s="87"/>
      <c r="O73" s="87"/>
      <c r="P73" s="87"/>
    </row>
    <row r="74" spans="1:16" ht="14.45" customHeight="1">
      <c r="A74" s="63"/>
      <c r="B74" s="3"/>
      <c r="C74" s="3"/>
      <c r="D74" s="3"/>
      <c r="E74" s="3"/>
      <c r="F74" s="3"/>
      <c r="G74" s="3"/>
      <c r="H74" s="3"/>
      <c r="I74" s="3"/>
      <c r="J74" s="3"/>
    </row>
    <row r="75" spans="1:16" ht="30" customHeight="1">
      <c r="A75" s="103" t="s">
        <v>277</v>
      </c>
      <c r="B75" s="103"/>
      <c r="C75" s="103"/>
      <c r="D75" s="103"/>
      <c r="E75" s="103"/>
      <c r="F75" s="103"/>
      <c r="G75" s="103"/>
      <c r="H75" s="103"/>
      <c r="I75" s="103"/>
      <c r="J75" s="103"/>
    </row>
    <row r="76" spans="1:16" ht="34.5">
      <c r="A76" s="80"/>
      <c r="B76" s="1" t="s">
        <v>44</v>
      </c>
      <c r="C76" s="1" t="s">
        <v>45</v>
      </c>
      <c r="D76" s="1" t="s">
        <v>46</v>
      </c>
      <c r="E76" s="1" t="s">
        <v>47</v>
      </c>
      <c r="F76" s="1" t="s">
        <v>62</v>
      </c>
      <c r="G76" s="1" t="s">
        <v>49</v>
      </c>
      <c r="H76" s="1" t="s">
        <v>50</v>
      </c>
      <c r="I76" s="1" t="s">
        <v>51</v>
      </c>
      <c r="J76" s="2" t="s">
        <v>59</v>
      </c>
      <c r="K76" s="31" t="s">
        <v>53</v>
      </c>
    </row>
    <row r="77" spans="1:16">
      <c r="A77" s="106" t="s">
        <v>80</v>
      </c>
      <c r="B77" s="106"/>
      <c r="C77" s="106"/>
      <c r="D77" s="106"/>
      <c r="E77" s="106"/>
      <c r="F77" s="106"/>
      <c r="G77" s="106"/>
      <c r="H77" s="106"/>
      <c r="I77" s="106"/>
      <c r="J77" s="106"/>
      <c r="K77" s="61"/>
    </row>
    <row r="78" spans="1:16">
      <c r="A78" s="80" t="s">
        <v>99</v>
      </c>
      <c r="B78" s="13">
        <v>22</v>
      </c>
      <c r="C78" s="13">
        <v>306</v>
      </c>
      <c r="D78" s="13">
        <v>7</v>
      </c>
      <c r="E78" s="13">
        <v>162</v>
      </c>
      <c r="F78" s="13">
        <v>39</v>
      </c>
      <c r="G78" s="13">
        <v>4</v>
      </c>
      <c r="H78" s="13">
        <v>169</v>
      </c>
      <c r="I78" s="13">
        <v>36</v>
      </c>
      <c r="J78" s="3">
        <f>SUM(B78:I78)</f>
        <v>745</v>
      </c>
      <c r="K78" s="40">
        <f>+J78/$J$29</f>
        <v>0.68036529680365299</v>
      </c>
    </row>
    <row r="79" spans="1:16">
      <c r="A79" s="80" t="s">
        <v>100</v>
      </c>
      <c r="B79" s="13">
        <v>10</v>
      </c>
      <c r="C79" s="13">
        <v>182</v>
      </c>
      <c r="D79" s="13">
        <v>4</v>
      </c>
      <c r="E79" s="13">
        <v>87</v>
      </c>
      <c r="F79" s="13">
        <v>27</v>
      </c>
      <c r="G79" s="13">
        <v>2</v>
      </c>
      <c r="H79" s="13">
        <v>98</v>
      </c>
      <c r="I79" s="13">
        <v>21</v>
      </c>
      <c r="J79" s="3">
        <f>SUM(B79:I79)</f>
        <v>431</v>
      </c>
      <c r="K79" s="40">
        <f t="shared" ref="K79:K82" si="9">+J79/$J$29</f>
        <v>0.39360730593607307</v>
      </c>
    </row>
    <row r="80" spans="1:16">
      <c r="A80" s="80" t="s">
        <v>101</v>
      </c>
      <c r="B80" s="13">
        <v>6</v>
      </c>
      <c r="C80" s="13">
        <v>96</v>
      </c>
      <c r="D80" s="13">
        <v>5</v>
      </c>
      <c r="E80" s="13">
        <v>36</v>
      </c>
      <c r="F80" s="13">
        <v>12</v>
      </c>
      <c r="G80" s="13">
        <v>0</v>
      </c>
      <c r="H80" s="13">
        <v>52</v>
      </c>
      <c r="I80" s="13">
        <v>5</v>
      </c>
      <c r="J80" s="3">
        <f>SUM(B80:I80)</f>
        <v>212</v>
      </c>
      <c r="K80" s="40">
        <f t="shared" si="9"/>
        <v>0.19360730593607306</v>
      </c>
    </row>
    <row r="81" spans="1:16">
      <c r="A81" s="80" t="s">
        <v>102</v>
      </c>
      <c r="B81" s="13">
        <v>2</v>
      </c>
      <c r="C81" s="13">
        <v>39</v>
      </c>
      <c r="D81" s="13">
        <v>1</v>
      </c>
      <c r="E81" s="13">
        <v>7</v>
      </c>
      <c r="F81" s="13">
        <v>0</v>
      </c>
      <c r="G81" s="13">
        <v>0</v>
      </c>
      <c r="H81" s="13">
        <v>8</v>
      </c>
      <c r="I81" s="13">
        <v>0</v>
      </c>
      <c r="J81" s="3">
        <f>SUM(B81:I81)</f>
        <v>57</v>
      </c>
      <c r="K81" s="40">
        <f t="shared" si="9"/>
        <v>5.2054794520547946E-2</v>
      </c>
    </row>
    <row r="82" spans="1:16">
      <c r="A82" s="80" t="s">
        <v>103</v>
      </c>
      <c r="B82" s="13">
        <v>0</v>
      </c>
      <c r="C82" s="13">
        <v>13</v>
      </c>
      <c r="D82" s="13">
        <v>1</v>
      </c>
      <c r="E82" s="13">
        <v>7</v>
      </c>
      <c r="F82" s="13">
        <v>3</v>
      </c>
      <c r="G82" s="13">
        <v>0</v>
      </c>
      <c r="H82" s="13">
        <v>8</v>
      </c>
      <c r="I82" s="13">
        <v>3</v>
      </c>
      <c r="J82" s="3">
        <f>SUM(B82:I82)</f>
        <v>35</v>
      </c>
      <c r="K82" s="40">
        <f t="shared" si="9"/>
        <v>3.1963470319634701E-2</v>
      </c>
    </row>
    <row r="83" spans="1:16" ht="14.45" customHeight="1">
      <c r="A83" s="53" t="s">
        <v>59</v>
      </c>
      <c r="B83" s="4">
        <f t="shared" ref="B83:J83" si="10">SUM(B78:B82)</f>
        <v>40</v>
      </c>
      <c r="C83" s="4">
        <f t="shared" si="10"/>
        <v>636</v>
      </c>
      <c r="D83" s="4">
        <f t="shared" si="10"/>
        <v>18</v>
      </c>
      <c r="E83" s="4">
        <f t="shared" si="10"/>
        <v>299</v>
      </c>
      <c r="F83" s="4">
        <f t="shared" si="10"/>
        <v>81</v>
      </c>
      <c r="G83" s="4">
        <f t="shared" si="10"/>
        <v>6</v>
      </c>
      <c r="H83" s="4">
        <f t="shared" si="10"/>
        <v>335</v>
      </c>
      <c r="I83" s="4">
        <f t="shared" si="10"/>
        <v>65</v>
      </c>
      <c r="J83" s="4">
        <f t="shared" si="10"/>
        <v>1480</v>
      </c>
      <c r="K83" s="4"/>
    </row>
    <row r="84" spans="1:16" ht="14.45" customHeight="1">
      <c r="A84" s="6" t="str">
        <f>+A70</f>
        <v>Note 1: Statistics after 28 March 2020 by region are based upon 'principal place of business' and not 'registered office'.</v>
      </c>
      <c r="B84" s="3"/>
      <c r="C84" s="3"/>
      <c r="D84" s="3"/>
      <c r="E84" s="3"/>
      <c r="F84" s="3"/>
      <c r="G84" s="3"/>
      <c r="H84" s="3"/>
      <c r="I84" s="3"/>
      <c r="J84" s="3"/>
    </row>
    <row r="85" spans="1:16">
      <c r="A85" s="39" t="s">
        <v>95</v>
      </c>
      <c r="B85" s="39"/>
      <c r="C85" s="39"/>
      <c r="D85" s="39"/>
      <c r="E85" s="39"/>
      <c r="F85" s="39"/>
      <c r="G85" s="39"/>
      <c r="H85" s="39"/>
      <c r="I85" s="39"/>
      <c r="J85" s="39"/>
      <c r="K85" s="39"/>
      <c r="L85" s="39"/>
      <c r="M85" s="39"/>
      <c r="N85" s="39"/>
      <c r="O85" s="39"/>
      <c r="P85" s="39"/>
    </row>
    <row r="86" spans="1:16" ht="14.45" customHeight="1">
      <c r="A86" s="63"/>
      <c r="B86" s="3"/>
      <c r="C86" s="3"/>
      <c r="D86" s="3"/>
      <c r="E86" s="3"/>
      <c r="F86" s="3"/>
      <c r="G86" s="3"/>
      <c r="H86" s="3"/>
      <c r="I86" s="3"/>
      <c r="J86" s="3"/>
    </row>
    <row r="87" spans="1:16" ht="30" customHeight="1">
      <c r="A87" s="103" t="s">
        <v>278</v>
      </c>
      <c r="B87" s="103"/>
      <c r="C87" s="103"/>
      <c r="D87" s="103"/>
      <c r="E87" s="103"/>
      <c r="F87" s="103"/>
      <c r="G87" s="103"/>
      <c r="H87" s="103"/>
      <c r="I87" s="103"/>
      <c r="J87" s="103"/>
    </row>
    <row r="88" spans="1:16" ht="34.5">
      <c r="A88" s="16"/>
      <c r="B88" s="1" t="s">
        <v>44</v>
      </c>
      <c r="C88" s="1" t="s">
        <v>45</v>
      </c>
      <c r="D88" s="1" t="s">
        <v>46</v>
      </c>
      <c r="E88" s="1" t="s">
        <v>47</v>
      </c>
      <c r="F88" s="1" t="s">
        <v>48</v>
      </c>
      <c r="G88" s="1" t="s">
        <v>49</v>
      </c>
      <c r="H88" s="1" t="s">
        <v>50</v>
      </c>
      <c r="I88" s="1" t="s">
        <v>51</v>
      </c>
      <c r="J88" s="2" t="s">
        <v>52</v>
      </c>
      <c r="K88" s="31" t="s">
        <v>53</v>
      </c>
    </row>
    <row r="89" spans="1:16">
      <c r="A89" s="96" t="s">
        <v>105</v>
      </c>
      <c r="B89" s="96"/>
      <c r="C89" s="96"/>
      <c r="D89" s="96"/>
      <c r="E89" s="96"/>
      <c r="F89" s="96"/>
      <c r="G89" s="96"/>
      <c r="H89" s="96"/>
      <c r="I89" s="96"/>
      <c r="J89" s="96"/>
      <c r="K89" s="61"/>
    </row>
    <row r="90" spans="1:16">
      <c r="A90" s="5" t="s">
        <v>106</v>
      </c>
      <c r="B90" s="13">
        <v>5</v>
      </c>
      <c r="C90" s="13">
        <v>141</v>
      </c>
      <c r="D90" s="13">
        <v>3</v>
      </c>
      <c r="E90" s="13">
        <v>72</v>
      </c>
      <c r="F90" s="13">
        <v>16</v>
      </c>
      <c r="G90" s="13">
        <v>1</v>
      </c>
      <c r="H90" s="13">
        <v>92</v>
      </c>
      <c r="I90" s="13">
        <v>11</v>
      </c>
      <c r="J90" s="3">
        <f t="shared" ref="J90:J100" si="11">SUM(B90:I90)</f>
        <v>341</v>
      </c>
      <c r="K90" s="40">
        <f>+J90/J$101</f>
        <v>0.31141552511415527</v>
      </c>
    </row>
    <row r="91" spans="1:16">
      <c r="A91" s="5" t="s">
        <v>107</v>
      </c>
      <c r="B91" s="13">
        <v>11</v>
      </c>
      <c r="C91" s="13">
        <v>139</v>
      </c>
      <c r="D91" s="13">
        <v>2</v>
      </c>
      <c r="E91" s="13">
        <v>53</v>
      </c>
      <c r="F91" s="13">
        <v>16</v>
      </c>
      <c r="G91" s="13">
        <v>1</v>
      </c>
      <c r="H91" s="13">
        <v>86</v>
      </c>
      <c r="I91" s="13">
        <v>11</v>
      </c>
      <c r="J91" s="3">
        <f t="shared" si="11"/>
        <v>319</v>
      </c>
      <c r="K91" s="40">
        <f t="shared" ref="K91:K100" si="12">+J91/J$101</f>
        <v>0.29132420091324202</v>
      </c>
    </row>
    <row r="92" spans="1:16">
      <c r="A92" s="5" t="s">
        <v>108</v>
      </c>
      <c r="B92" s="13">
        <v>6</v>
      </c>
      <c r="C92" s="13">
        <v>35</v>
      </c>
      <c r="D92" s="13">
        <v>0</v>
      </c>
      <c r="E92" s="13">
        <v>33</v>
      </c>
      <c r="F92" s="13">
        <v>8</v>
      </c>
      <c r="G92" s="13">
        <v>4</v>
      </c>
      <c r="H92" s="13">
        <v>38</v>
      </c>
      <c r="I92" s="13">
        <v>8</v>
      </c>
      <c r="J92" s="3">
        <f t="shared" si="11"/>
        <v>132</v>
      </c>
      <c r="K92" s="40">
        <f t="shared" si="12"/>
        <v>0.12054794520547946</v>
      </c>
    </row>
    <row r="93" spans="1:16">
      <c r="A93" s="5" t="s">
        <v>109</v>
      </c>
      <c r="B93" s="13">
        <v>1</v>
      </c>
      <c r="C93" s="13">
        <v>26</v>
      </c>
      <c r="D93" s="13">
        <v>0</v>
      </c>
      <c r="E93" s="13">
        <v>20</v>
      </c>
      <c r="F93" s="13">
        <v>2</v>
      </c>
      <c r="G93" s="13">
        <v>0</v>
      </c>
      <c r="H93" s="13">
        <v>21</v>
      </c>
      <c r="I93" s="13">
        <v>6</v>
      </c>
      <c r="J93" s="3">
        <f t="shared" si="11"/>
        <v>76</v>
      </c>
      <c r="K93" s="40">
        <f t="shared" si="12"/>
        <v>6.9406392694063929E-2</v>
      </c>
    </row>
    <row r="94" spans="1:16">
      <c r="A94" s="5" t="s">
        <v>110</v>
      </c>
      <c r="B94" s="13">
        <v>2</v>
      </c>
      <c r="C94" s="13">
        <v>29</v>
      </c>
      <c r="D94" s="13">
        <v>1</v>
      </c>
      <c r="E94" s="13">
        <v>19</v>
      </c>
      <c r="F94" s="13">
        <v>4</v>
      </c>
      <c r="G94" s="13">
        <v>0</v>
      </c>
      <c r="H94" s="13">
        <v>21</v>
      </c>
      <c r="I94" s="13">
        <v>7</v>
      </c>
      <c r="J94" s="3">
        <f t="shared" si="11"/>
        <v>83</v>
      </c>
      <c r="K94" s="40">
        <f t="shared" si="12"/>
        <v>7.5799086757990866E-2</v>
      </c>
    </row>
    <row r="95" spans="1:16">
      <c r="A95" s="5" t="s">
        <v>111</v>
      </c>
      <c r="B95" s="13">
        <v>1</v>
      </c>
      <c r="C95" s="13">
        <v>22</v>
      </c>
      <c r="D95" s="13">
        <v>2</v>
      </c>
      <c r="E95" s="13">
        <v>12</v>
      </c>
      <c r="F95" s="13">
        <v>3</v>
      </c>
      <c r="G95" s="13">
        <v>2</v>
      </c>
      <c r="H95" s="13">
        <v>17</v>
      </c>
      <c r="I95" s="13">
        <v>4</v>
      </c>
      <c r="J95" s="3">
        <f t="shared" si="11"/>
        <v>63</v>
      </c>
      <c r="K95" s="40">
        <f t="shared" si="12"/>
        <v>5.7534246575342465E-2</v>
      </c>
    </row>
    <row r="96" spans="1:16">
      <c r="A96" s="5" t="s">
        <v>112</v>
      </c>
      <c r="B96" s="13">
        <v>2</v>
      </c>
      <c r="C96" s="13">
        <v>15</v>
      </c>
      <c r="D96" s="13">
        <v>0</v>
      </c>
      <c r="E96" s="13">
        <v>12</v>
      </c>
      <c r="F96" s="13">
        <v>2</v>
      </c>
      <c r="G96" s="13">
        <v>0</v>
      </c>
      <c r="H96" s="13">
        <v>12</v>
      </c>
      <c r="I96" s="13">
        <v>7</v>
      </c>
      <c r="J96" s="3">
        <f t="shared" si="11"/>
        <v>50</v>
      </c>
      <c r="K96" s="40">
        <f t="shared" si="12"/>
        <v>4.5662100456621002E-2</v>
      </c>
    </row>
    <row r="97" spans="1:12">
      <c r="A97" s="5" t="s">
        <v>113</v>
      </c>
      <c r="B97" s="13">
        <v>1</v>
      </c>
      <c r="C97" s="13">
        <v>9</v>
      </c>
      <c r="D97" s="13">
        <v>0</v>
      </c>
      <c r="E97" s="13">
        <v>1</v>
      </c>
      <c r="F97" s="13">
        <v>1</v>
      </c>
      <c r="G97" s="13">
        <v>0</v>
      </c>
      <c r="H97" s="13">
        <v>6</v>
      </c>
      <c r="I97" s="13">
        <v>1</v>
      </c>
      <c r="J97" s="3">
        <f t="shared" si="11"/>
        <v>19</v>
      </c>
      <c r="K97" s="40">
        <f t="shared" si="12"/>
        <v>1.7351598173515982E-2</v>
      </c>
    </row>
    <row r="98" spans="1:12">
      <c r="A98" s="5" t="s">
        <v>114</v>
      </c>
      <c r="B98" s="13">
        <v>0</v>
      </c>
      <c r="C98" s="13">
        <v>2</v>
      </c>
      <c r="D98" s="13">
        <v>1</v>
      </c>
      <c r="E98" s="13">
        <v>0</v>
      </c>
      <c r="F98" s="13">
        <v>1</v>
      </c>
      <c r="G98" s="13">
        <v>0</v>
      </c>
      <c r="H98" s="13">
        <v>3</v>
      </c>
      <c r="I98" s="13">
        <v>2</v>
      </c>
      <c r="J98" s="3">
        <f t="shared" si="11"/>
        <v>9</v>
      </c>
      <c r="K98" s="40">
        <f t="shared" si="12"/>
        <v>8.21917808219178E-3</v>
      </c>
    </row>
    <row r="99" spans="1:12">
      <c r="A99" s="5" t="s">
        <v>115</v>
      </c>
      <c r="B99" s="13">
        <v>0</v>
      </c>
      <c r="C99" s="13">
        <v>0</v>
      </c>
      <c r="D99" s="13">
        <v>0</v>
      </c>
      <c r="E99" s="13">
        <v>1</v>
      </c>
      <c r="F99" s="13">
        <v>0</v>
      </c>
      <c r="G99" s="13">
        <v>0</v>
      </c>
      <c r="H99" s="13">
        <v>1</v>
      </c>
      <c r="I99" s="13">
        <v>0</v>
      </c>
      <c r="J99" s="3">
        <f t="shared" si="11"/>
        <v>2</v>
      </c>
      <c r="K99" s="40">
        <f t="shared" si="12"/>
        <v>1.8264840182648401E-3</v>
      </c>
    </row>
    <row r="100" spans="1:12">
      <c r="A100" s="5" t="s">
        <v>116</v>
      </c>
      <c r="B100" s="13">
        <v>0</v>
      </c>
      <c r="C100" s="13">
        <v>0</v>
      </c>
      <c r="D100" s="13">
        <v>0</v>
      </c>
      <c r="E100" s="13">
        <v>0</v>
      </c>
      <c r="F100" s="13">
        <v>0</v>
      </c>
      <c r="G100" s="13">
        <v>0</v>
      </c>
      <c r="H100" s="13">
        <v>1</v>
      </c>
      <c r="I100" s="13">
        <v>0</v>
      </c>
      <c r="J100" s="3">
        <f t="shared" si="11"/>
        <v>1</v>
      </c>
      <c r="K100" s="40">
        <f t="shared" si="12"/>
        <v>9.1324200913242006E-4</v>
      </c>
    </row>
    <row r="101" spans="1:12">
      <c r="A101" s="18" t="s">
        <v>59</v>
      </c>
      <c r="B101" s="4">
        <f>SUM(B90:B100)</f>
        <v>29</v>
      </c>
      <c r="C101" s="4">
        <f t="shared" ref="C101:K101" si="13">SUM(C90:C100)</f>
        <v>418</v>
      </c>
      <c r="D101" s="4">
        <f t="shared" si="13"/>
        <v>9</v>
      </c>
      <c r="E101" s="4">
        <f t="shared" si="13"/>
        <v>223</v>
      </c>
      <c r="F101" s="4">
        <f t="shared" si="13"/>
        <v>53</v>
      </c>
      <c r="G101" s="4">
        <f t="shared" si="13"/>
        <v>8</v>
      </c>
      <c r="H101" s="4">
        <f t="shared" si="13"/>
        <v>298</v>
      </c>
      <c r="I101" s="4">
        <f t="shared" si="13"/>
        <v>57</v>
      </c>
      <c r="J101" s="4">
        <f t="shared" si="13"/>
        <v>1095</v>
      </c>
      <c r="K101" s="27">
        <f t="shared" si="13"/>
        <v>0.99999999999999978</v>
      </c>
      <c r="L101" s="13"/>
    </row>
    <row r="102" spans="1:12">
      <c r="A102" s="96" t="s">
        <v>117</v>
      </c>
      <c r="B102" s="96"/>
      <c r="C102" s="96"/>
      <c r="D102" s="96"/>
      <c r="E102" s="96"/>
      <c r="F102" s="96"/>
      <c r="G102" s="96"/>
      <c r="H102" s="96"/>
      <c r="I102" s="96"/>
      <c r="J102" s="96"/>
      <c r="K102" s="64"/>
      <c r="L102" s="13"/>
    </row>
    <row r="103" spans="1:12">
      <c r="A103" s="87" t="s">
        <v>106</v>
      </c>
      <c r="B103" s="46">
        <v>0</v>
      </c>
      <c r="C103" s="46">
        <v>1</v>
      </c>
      <c r="D103" s="46">
        <v>0</v>
      </c>
      <c r="E103" s="46">
        <v>0</v>
      </c>
      <c r="F103" s="46">
        <v>0</v>
      </c>
      <c r="G103" s="46">
        <v>0</v>
      </c>
      <c r="H103" s="46">
        <v>0</v>
      </c>
      <c r="I103" s="46">
        <v>0</v>
      </c>
      <c r="J103" s="3">
        <f t="shared" ref="J103:J108" si="14">SUM(B103:I103)</f>
        <v>1</v>
      </c>
      <c r="K103" s="40">
        <f t="shared" ref="K103:K113" si="15">+J103/J$101</f>
        <v>9.1324200913242006E-4</v>
      </c>
    </row>
    <row r="104" spans="1:12">
      <c r="A104" s="87" t="s">
        <v>107</v>
      </c>
      <c r="B104" s="46">
        <v>0</v>
      </c>
      <c r="C104" s="46">
        <v>4</v>
      </c>
      <c r="D104" s="46">
        <v>0</v>
      </c>
      <c r="E104" s="46">
        <v>0</v>
      </c>
      <c r="F104" s="46">
        <v>1</v>
      </c>
      <c r="G104" s="46">
        <v>0</v>
      </c>
      <c r="H104" s="46">
        <v>0</v>
      </c>
      <c r="I104" s="46">
        <v>0</v>
      </c>
      <c r="J104" s="3">
        <f t="shared" si="14"/>
        <v>5</v>
      </c>
      <c r="K104" s="40">
        <f t="shared" si="15"/>
        <v>4.5662100456621002E-3</v>
      </c>
    </row>
    <row r="105" spans="1:12">
      <c r="A105" s="87" t="s">
        <v>108</v>
      </c>
      <c r="B105" s="46">
        <v>1</v>
      </c>
      <c r="C105" s="46">
        <v>4</v>
      </c>
      <c r="D105" s="46">
        <v>0</v>
      </c>
      <c r="E105" s="46">
        <v>0</v>
      </c>
      <c r="F105" s="46">
        <v>0</v>
      </c>
      <c r="G105" s="46">
        <v>0</v>
      </c>
      <c r="H105" s="46">
        <v>1</v>
      </c>
      <c r="I105" s="46">
        <v>1</v>
      </c>
      <c r="J105" s="3">
        <f t="shared" si="14"/>
        <v>7</v>
      </c>
      <c r="K105" s="40">
        <f t="shared" si="15"/>
        <v>6.392694063926941E-3</v>
      </c>
    </row>
    <row r="106" spans="1:12">
      <c r="A106" s="87" t="s">
        <v>109</v>
      </c>
      <c r="B106" s="46">
        <v>0</v>
      </c>
      <c r="C106" s="46">
        <v>5</v>
      </c>
      <c r="D106" s="46">
        <v>0</v>
      </c>
      <c r="E106" s="46">
        <v>3</v>
      </c>
      <c r="F106" s="46">
        <v>1</v>
      </c>
      <c r="G106" s="46">
        <v>0</v>
      </c>
      <c r="H106" s="46">
        <v>0</v>
      </c>
      <c r="I106" s="46">
        <v>0</v>
      </c>
      <c r="J106" s="3">
        <f t="shared" si="14"/>
        <v>9</v>
      </c>
      <c r="K106" s="40">
        <f t="shared" si="15"/>
        <v>8.21917808219178E-3</v>
      </c>
    </row>
    <row r="107" spans="1:12">
      <c r="A107" s="87" t="s">
        <v>110</v>
      </c>
      <c r="B107" s="46">
        <v>2</v>
      </c>
      <c r="C107" s="46">
        <v>12</v>
      </c>
      <c r="D107" s="46">
        <v>0</v>
      </c>
      <c r="E107" s="46">
        <v>8</v>
      </c>
      <c r="F107" s="46">
        <v>1</v>
      </c>
      <c r="G107" s="46">
        <v>0</v>
      </c>
      <c r="H107" s="46">
        <v>9</v>
      </c>
      <c r="I107" s="46">
        <v>0</v>
      </c>
      <c r="J107" s="3">
        <f t="shared" si="14"/>
        <v>32</v>
      </c>
      <c r="K107" s="40">
        <f t="shared" si="15"/>
        <v>2.9223744292237442E-2</v>
      </c>
    </row>
    <row r="108" spans="1:12">
      <c r="A108" s="87" t="s">
        <v>111</v>
      </c>
      <c r="B108" s="46">
        <v>1</v>
      </c>
      <c r="C108" s="46">
        <v>24</v>
      </c>
      <c r="D108" s="46">
        <v>0</v>
      </c>
      <c r="E108" s="46">
        <v>21</v>
      </c>
      <c r="F108" s="46">
        <v>3</v>
      </c>
      <c r="G108" s="46">
        <v>1</v>
      </c>
      <c r="H108" s="46">
        <v>29</v>
      </c>
      <c r="I108" s="46">
        <v>5</v>
      </c>
      <c r="J108" s="3">
        <f t="shared" si="14"/>
        <v>84</v>
      </c>
      <c r="K108" s="40">
        <f t="shared" si="15"/>
        <v>7.6712328767123292E-2</v>
      </c>
    </row>
    <row r="109" spans="1:12">
      <c r="A109" s="87" t="s">
        <v>112</v>
      </c>
      <c r="B109" s="13">
        <v>7</v>
      </c>
      <c r="C109" s="13">
        <v>96</v>
      </c>
      <c r="D109" s="13">
        <v>1</v>
      </c>
      <c r="E109" s="13">
        <v>51</v>
      </c>
      <c r="F109" s="13">
        <v>11</v>
      </c>
      <c r="G109" s="13">
        <v>1</v>
      </c>
      <c r="H109" s="13">
        <v>59</v>
      </c>
      <c r="I109" s="13">
        <v>7</v>
      </c>
      <c r="J109" s="3">
        <f>SUM(B109:I109)</f>
        <v>233</v>
      </c>
      <c r="K109" s="40">
        <f t="shared" si="15"/>
        <v>0.21278538812785389</v>
      </c>
    </row>
    <row r="110" spans="1:12">
      <c r="A110" s="87" t="s">
        <v>244</v>
      </c>
      <c r="B110" s="13">
        <v>11</v>
      </c>
      <c r="C110" s="13">
        <v>191</v>
      </c>
      <c r="D110" s="13">
        <v>5</v>
      </c>
      <c r="E110" s="13">
        <v>102</v>
      </c>
      <c r="F110" s="13">
        <v>30</v>
      </c>
      <c r="G110" s="13">
        <v>3</v>
      </c>
      <c r="H110" s="13">
        <v>134</v>
      </c>
      <c r="I110" s="13">
        <v>27</v>
      </c>
      <c r="J110" s="3">
        <f t="shared" ref="J110:J113" si="16">SUM(B110:I110)</f>
        <v>503</v>
      </c>
      <c r="K110" s="40">
        <f t="shared" si="15"/>
        <v>0.45936073059360732</v>
      </c>
    </row>
    <row r="111" spans="1:12">
      <c r="A111" s="87" t="s">
        <v>123</v>
      </c>
      <c r="B111" s="13">
        <v>5</v>
      </c>
      <c r="C111" s="13">
        <v>71</v>
      </c>
      <c r="D111" s="13">
        <v>3</v>
      </c>
      <c r="E111" s="13">
        <v>35</v>
      </c>
      <c r="F111" s="13">
        <v>6</v>
      </c>
      <c r="G111" s="13">
        <v>3</v>
      </c>
      <c r="H111" s="13">
        <v>51</v>
      </c>
      <c r="I111" s="13">
        <v>15</v>
      </c>
      <c r="J111" s="3">
        <f t="shared" si="16"/>
        <v>189</v>
      </c>
      <c r="K111" s="40">
        <f t="shared" si="15"/>
        <v>0.17260273972602741</v>
      </c>
    </row>
    <row r="112" spans="1:12">
      <c r="A112" s="87" t="s">
        <v>124</v>
      </c>
      <c r="B112" s="13">
        <v>1</v>
      </c>
      <c r="C112" s="13">
        <v>2</v>
      </c>
      <c r="D112" s="13">
        <v>0</v>
      </c>
      <c r="E112" s="13">
        <v>3</v>
      </c>
      <c r="F112" s="13">
        <v>0</v>
      </c>
      <c r="G112" s="13">
        <v>0</v>
      </c>
      <c r="H112" s="13">
        <v>4</v>
      </c>
      <c r="I112" s="13">
        <v>1</v>
      </c>
      <c r="J112" s="3">
        <f t="shared" si="16"/>
        <v>11</v>
      </c>
      <c r="K112" s="40">
        <f t="shared" si="15"/>
        <v>1.0045662100456621E-2</v>
      </c>
    </row>
    <row r="113" spans="1:12">
      <c r="A113" s="19" t="s">
        <v>116</v>
      </c>
      <c r="B113" s="13">
        <v>1</v>
      </c>
      <c r="C113" s="13">
        <v>8</v>
      </c>
      <c r="D113" s="13">
        <v>0</v>
      </c>
      <c r="E113" s="13">
        <v>0</v>
      </c>
      <c r="F113" s="13">
        <v>0</v>
      </c>
      <c r="G113" s="13">
        <v>0</v>
      </c>
      <c r="H113" s="13">
        <v>11</v>
      </c>
      <c r="I113" s="13">
        <v>1</v>
      </c>
      <c r="J113" s="3">
        <f t="shared" si="16"/>
        <v>21</v>
      </c>
      <c r="K113" s="40">
        <f t="shared" si="15"/>
        <v>1.9178082191780823E-2</v>
      </c>
    </row>
    <row r="114" spans="1:12">
      <c r="A114" s="18" t="s">
        <v>59</v>
      </c>
      <c r="B114" s="4">
        <f>SUM(B103:B113)</f>
        <v>29</v>
      </c>
      <c r="C114" s="4">
        <f t="shared" ref="C114:K114" si="17">SUM(C103:C113)</f>
        <v>418</v>
      </c>
      <c r="D114" s="4">
        <f t="shared" si="17"/>
        <v>9</v>
      </c>
      <c r="E114" s="4">
        <f t="shared" si="17"/>
        <v>223</v>
      </c>
      <c r="F114" s="4">
        <f t="shared" si="17"/>
        <v>53</v>
      </c>
      <c r="G114" s="4">
        <f t="shared" si="17"/>
        <v>8</v>
      </c>
      <c r="H114" s="4">
        <f t="shared" si="17"/>
        <v>298</v>
      </c>
      <c r="I114" s="4">
        <f t="shared" si="17"/>
        <v>57</v>
      </c>
      <c r="J114" s="4">
        <f t="shared" si="17"/>
        <v>1095</v>
      </c>
      <c r="K114" s="27">
        <f t="shared" si="17"/>
        <v>1</v>
      </c>
    </row>
    <row r="115" spans="1:12">
      <c r="A115" s="96" t="s">
        <v>118</v>
      </c>
      <c r="B115" s="96"/>
      <c r="C115" s="96"/>
      <c r="D115" s="96"/>
      <c r="E115" s="96"/>
      <c r="F115" s="96"/>
      <c r="G115" s="96"/>
      <c r="H115" s="96"/>
      <c r="I115" s="96"/>
      <c r="J115" s="96"/>
      <c r="K115" s="64"/>
      <c r="L115" s="13"/>
    </row>
    <row r="116" spans="1:12">
      <c r="A116" s="17" t="s">
        <v>119</v>
      </c>
      <c r="B116" s="13">
        <v>3</v>
      </c>
      <c r="C116" s="13">
        <v>30</v>
      </c>
      <c r="D116" s="13">
        <v>0</v>
      </c>
      <c r="E116" s="13">
        <v>15</v>
      </c>
      <c r="F116" s="13">
        <v>4</v>
      </c>
      <c r="G116" s="13">
        <v>0</v>
      </c>
      <c r="H116" s="13">
        <v>16</v>
      </c>
      <c r="I116" s="13">
        <v>2</v>
      </c>
      <c r="J116" s="3">
        <f t="shared" ref="J116:J122" si="18">SUM(B116:I116)</f>
        <v>70</v>
      </c>
      <c r="K116" s="40">
        <f>+J116/J$123</f>
        <v>6.3926940639269403E-2</v>
      </c>
      <c r="L116" s="13"/>
    </row>
    <row r="117" spans="1:12">
      <c r="A117" s="87" t="s">
        <v>120</v>
      </c>
      <c r="B117" s="13">
        <v>8</v>
      </c>
      <c r="C117" s="13">
        <v>123</v>
      </c>
      <c r="D117" s="13">
        <v>1</v>
      </c>
      <c r="E117" s="13">
        <v>72</v>
      </c>
      <c r="F117" s="13">
        <v>14</v>
      </c>
      <c r="G117" s="13">
        <v>2</v>
      </c>
      <c r="H117" s="13">
        <v>81</v>
      </c>
      <c r="I117" s="13">
        <v>12</v>
      </c>
      <c r="J117" s="3">
        <f t="shared" si="18"/>
        <v>313</v>
      </c>
      <c r="K117" s="40">
        <f t="shared" ref="K117:K122" si="19">+J117/J$123</f>
        <v>0.28584474885844746</v>
      </c>
      <c r="L117" s="13"/>
    </row>
    <row r="118" spans="1:12">
      <c r="A118" s="87" t="s">
        <v>121</v>
      </c>
      <c r="B118" s="13">
        <v>6</v>
      </c>
      <c r="C118" s="13">
        <v>100</v>
      </c>
      <c r="D118" s="13">
        <v>3</v>
      </c>
      <c r="E118" s="13">
        <v>58</v>
      </c>
      <c r="F118" s="13">
        <v>16</v>
      </c>
      <c r="G118" s="13">
        <v>2</v>
      </c>
      <c r="H118" s="13">
        <v>66</v>
      </c>
      <c r="I118" s="13">
        <v>15</v>
      </c>
      <c r="J118" s="3">
        <f t="shared" si="18"/>
        <v>266</v>
      </c>
      <c r="K118" s="40">
        <f t="shared" si="19"/>
        <v>0.24292237442922374</v>
      </c>
      <c r="L118" s="13"/>
    </row>
    <row r="119" spans="1:12">
      <c r="A119" s="87" t="s">
        <v>122</v>
      </c>
      <c r="B119" s="13">
        <v>5</v>
      </c>
      <c r="C119" s="13">
        <v>87</v>
      </c>
      <c r="D119" s="13">
        <v>3</v>
      </c>
      <c r="E119" s="13">
        <v>42</v>
      </c>
      <c r="F119" s="13">
        <v>14</v>
      </c>
      <c r="G119" s="13">
        <v>2</v>
      </c>
      <c r="H119" s="13">
        <v>71</v>
      </c>
      <c r="I119" s="13">
        <v>12</v>
      </c>
      <c r="J119" s="3">
        <f t="shared" si="18"/>
        <v>236</v>
      </c>
      <c r="K119" s="40">
        <f t="shared" si="19"/>
        <v>0.21552511415525114</v>
      </c>
      <c r="L119" s="13"/>
    </row>
    <row r="120" spans="1:12">
      <c r="A120" s="87" t="s">
        <v>123</v>
      </c>
      <c r="B120" s="13">
        <v>5</v>
      </c>
      <c r="C120" s="13">
        <v>69</v>
      </c>
      <c r="D120" s="13">
        <v>2</v>
      </c>
      <c r="E120" s="13">
        <v>34</v>
      </c>
      <c r="F120" s="13">
        <v>5</v>
      </c>
      <c r="G120" s="13">
        <v>2</v>
      </c>
      <c r="H120" s="13">
        <v>52</v>
      </c>
      <c r="I120" s="13">
        <v>15</v>
      </c>
      <c r="J120" s="3">
        <f t="shared" si="18"/>
        <v>184</v>
      </c>
      <c r="K120" s="40">
        <f t="shared" si="19"/>
        <v>0.16803652968036531</v>
      </c>
      <c r="L120" s="13"/>
    </row>
    <row r="121" spans="1:12">
      <c r="A121" s="87" t="s">
        <v>124</v>
      </c>
      <c r="B121" s="13">
        <v>2</v>
      </c>
      <c r="C121" s="13">
        <v>2</v>
      </c>
      <c r="D121" s="13">
        <v>0</v>
      </c>
      <c r="E121" s="13">
        <v>2</v>
      </c>
      <c r="F121" s="13">
        <v>0</v>
      </c>
      <c r="G121" s="13">
        <v>0</v>
      </c>
      <c r="H121" s="13">
        <v>3</v>
      </c>
      <c r="I121" s="13">
        <v>1</v>
      </c>
      <c r="J121" s="3">
        <f t="shared" si="18"/>
        <v>10</v>
      </c>
      <c r="K121" s="40">
        <f t="shared" si="19"/>
        <v>9.1324200913242004E-3</v>
      </c>
      <c r="L121" s="13"/>
    </row>
    <row r="122" spans="1:12">
      <c r="A122" s="19" t="s">
        <v>116</v>
      </c>
      <c r="B122" s="13">
        <v>0</v>
      </c>
      <c r="C122" s="13">
        <v>7</v>
      </c>
      <c r="D122" s="13">
        <v>0</v>
      </c>
      <c r="E122" s="13">
        <v>0</v>
      </c>
      <c r="F122" s="13">
        <v>0</v>
      </c>
      <c r="G122" s="13">
        <v>0</v>
      </c>
      <c r="H122" s="13">
        <v>9</v>
      </c>
      <c r="I122" s="13">
        <v>0</v>
      </c>
      <c r="J122" s="3">
        <f t="shared" si="18"/>
        <v>16</v>
      </c>
      <c r="K122" s="40">
        <f t="shared" si="19"/>
        <v>1.4611872146118721E-2</v>
      </c>
      <c r="L122" s="13"/>
    </row>
    <row r="123" spans="1:12">
      <c r="A123" s="18" t="s">
        <v>59</v>
      </c>
      <c r="B123" s="4">
        <f>SUM(B116:B122)</f>
        <v>29</v>
      </c>
      <c r="C123" s="4">
        <f t="shared" ref="C123:K123" si="20">SUM(C116:C122)</f>
        <v>418</v>
      </c>
      <c r="D123" s="4">
        <f t="shared" si="20"/>
        <v>9</v>
      </c>
      <c r="E123" s="4">
        <f t="shared" si="20"/>
        <v>223</v>
      </c>
      <c r="F123" s="4">
        <f t="shared" si="20"/>
        <v>53</v>
      </c>
      <c r="G123" s="4">
        <f t="shared" si="20"/>
        <v>8</v>
      </c>
      <c r="H123" s="4">
        <f t="shared" si="20"/>
        <v>298</v>
      </c>
      <c r="I123" s="4">
        <f t="shared" si="20"/>
        <v>57</v>
      </c>
      <c r="J123" s="4">
        <f t="shared" si="20"/>
        <v>1095</v>
      </c>
      <c r="K123" s="27">
        <f t="shared" si="20"/>
        <v>0.99999999999999989</v>
      </c>
      <c r="L123" s="13"/>
    </row>
    <row r="124" spans="1:12">
      <c r="A124" s="6" t="str">
        <f>+A84</f>
        <v>Note 1: Statistics after 28 March 2020 by region are based upon 'principal place of business' and not 'registered office'.</v>
      </c>
      <c r="B124" s="6"/>
      <c r="C124" s="6"/>
      <c r="D124" s="6"/>
      <c r="E124" s="6"/>
      <c r="F124" s="6"/>
      <c r="G124" s="6"/>
      <c r="H124" s="6"/>
      <c r="I124" s="6"/>
      <c r="J124" s="6"/>
    </row>
    <row r="125" spans="1:12">
      <c r="A125" s="85"/>
      <c r="B125" s="85"/>
      <c r="C125" s="85"/>
      <c r="D125" s="85"/>
      <c r="E125" s="85"/>
      <c r="F125" s="85"/>
      <c r="G125" s="85"/>
      <c r="H125" s="85"/>
      <c r="I125" s="85"/>
      <c r="J125" s="85"/>
    </row>
    <row r="126" spans="1:12" ht="39.75" customHeight="1">
      <c r="A126" s="103" t="s">
        <v>279</v>
      </c>
      <c r="B126" s="103"/>
      <c r="C126" s="103"/>
      <c r="D126" s="103"/>
      <c r="E126" s="103"/>
      <c r="F126" s="103"/>
      <c r="G126" s="103"/>
      <c r="H126" s="103"/>
      <c r="I126" s="103"/>
      <c r="J126" s="103"/>
    </row>
    <row r="127" spans="1:12" ht="34.5">
      <c r="A127" s="16"/>
      <c r="B127" s="1" t="s">
        <v>44</v>
      </c>
      <c r="C127" s="1" t="s">
        <v>45</v>
      </c>
      <c r="D127" s="1" t="s">
        <v>46</v>
      </c>
      <c r="E127" s="1" t="s">
        <v>47</v>
      </c>
      <c r="F127" s="1" t="s">
        <v>62</v>
      </c>
      <c r="G127" s="1" t="s">
        <v>49</v>
      </c>
      <c r="H127" s="1" t="s">
        <v>50</v>
      </c>
      <c r="I127" s="1" t="s">
        <v>51</v>
      </c>
      <c r="J127" s="2" t="s">
        <v>52</v>
      </c>
      <c r="K127" s="31" t="s">
        <v>53</v>
      </c>
    </row>
    <row r="128" spans="1:12">
      <c r="A128" s="96" t="s">
        <v>126</v>
      </c>
      <c r="B128" s="96"/>
      <c r="C128" s="96"/>
      <c r="D128" s="96"/>
      <c r="E128" s="96"/>
      <c r="F128" s="96"/>
      <c r="G128" s="96"/>
      <c r="H128" s="96"/>
      <c r="I128" s="96"/>
      <c r="J128" s="96"/>
      <c r="K128" s="61"/>
    </row>
    <row r="129" spans="1:11" s="65" customFormat="1" ht="12.75">
      <c r="A129" s="17" t="s">
        <v>139</v>
      </c>
      <c r="B129" s="39">
        <v>0</v>
      </c>
      <c r="C129" s="39">
        <v>6</v>
      </c>
      <c r="D129" s="39">
        <v>0</v>
      </c>
      <c r="E129" s="39">
        <v>4</v>
      </c>
      <c r="F129" s="39">
        <v>3</v>
      </c>
      <c r="G129" s="39">
        <v>0</v>
      </c>
      <c r="H129" s="39">
        <v>2</v>
      </c>
      <c r="I129" s="39">
        <v>1</v>
      </c>
      <c r="J129" s="50">
        <f t="shared" ref="J129:J139" si="21">SUM(B129:I129)</f>
        <v>16</v>
      </c>
      <c r="K129" s="40">
        <f>+J129/J$140</f>
        <v>1.4611872146118721E-2</v>
      </c>
    </row>
    <row r="130" spans="1:11" s="65" customFormat="1" ht="12.75">
      <c r="A130" s="87" t="s">
        <v>128</v>
      </c>
      <c r="B130" s="39">
        <v>1</v>
      </c>
      <c r="C130" s="39">
        <v>29</v>
      </c>
      <c r="D130" s="39">
        <v>0</v>
      </c>
      <c r="E130" s="39">
        <v>20</v>
      </c>
      <c r="F130" s="39">
        <v>8</v>
      </c>
      <c r="G130" s="39">
        <v>0</v>
      </c>
      <c r="H130" s="39">
        <v>21</v>
      </c>
      <c r="I130" s="39">
        <v>7</v>
      </c>
      <c r="J130" s="50">
        <f t="shared" si="21"/>
        <v>86</v>
      </c>
      <c r="K130" s="40">
        <f t="shared" ref="K130:K139" si="22">+J130/J$140</f>
        <v>7.8538812785388129E-2</v>
      </c>
    </row>
    <row r="131" spans="1:11" s="65" customFormat="1" ht="12.75">
      <c r="A131" s="87" t="s">
        <v>129</v>
      </c>
      <c r="B131" s="39">
        <v>1</v>
      </c>
      <c r="C131" s="39">
        <v>14</v>
      </c>
      <c r="D131" s="39">
        <v>0</v>
      </c>
      <c r="E131" s="39">
        <v>12</v>
      </c>
      <c r="F131" s="39">
        <v>2</v>
      </c>
      <c r="G131" s="39">
        <v>2</v>
      </c>
      <c r="H131" s="39">
        <v>15</v>
      </c>
      <c r="I131" s="39">
        <v>3</v>
      </c>
      <c r="J131" s="50">
        <f t="shared" si="21"/>
        <v>49</v>
      </c>
      <c r="K131" s="40">
        <f t="shared" si="22"/>
        <v>4.4748858447488583E-2</v>
      </c>
    </row>
    <row r="132" spans="1:11" s="65" customFormat="1" ht="12.75">
      <c r="A132" s="87" t="s">
        <v>130</v>
      </c>
      <c r="B132" s="39">
        <v>0</v>
      </c>
      <c r="C132" s="39">
        <v>5</v>
      </c>
      <c r="D132" s="39">
        <v>0</v>
      </c>
      <c r="E132" s="39">
        <v>3</v>
      </c>
      <c r="F132" s="39">
        <v>0</v>
      </c>
      <c r="G132" s="39">
        <v>0</v>
      </c>
      <c r="H132" s="39">
        <v>5</v>
      </c>
      <c r="I132" s="39">
        <v>0</v>
      </c>
      <c r="J132" s="50">
        <f t="shared" si="21"/>
        <v>13</v>
      </c>
      <c r="K132" s="40">
        <f t="shared" si="22"/>
        <v>1.1872146118721462E-2</v>
      </c>
    </row>
    <row r="133" spans="1:11" s="65" customFormat="1" ht="12.75">
      <c r="A133" s="87" t="s">
        <v>131</v>
      </c>
      <c r="B133" s="39">
        <v>1</v>
      </c>
      <c r="C133" s="39">
        <v>1</v>
      </c>
      <c r="D133" s="39">
        <v>0</v>
      </c>
      <c r="E133" s="39">
        <v>1</v>
      </c>
      <c r="F133" s="39">
        <v>0</v>
      </c>
      <c r="G133" s="39">
        <v>0</v>
      </c>
      <c r="H133" s="39">
        <v>0</v>
      </c>
      <c r="I133" s="39">
        <v>0</v>
      </c>
      <c r="J133" s="50">
        <f t="shared" si="21"/>
        <v>3</v>
      </c>
      <c r="K133" s="40">
        <f t="shared" si="22"/>
        <v>2.7397260273972603E-3</v>
      </c>
    </row>
    <row r="134" spans="1:11" s="65" customFormat="1" ht="12.75">
      <c r="A134" s="87" t="s">
        <v>132</v>
      </c>
      <c r="B134" s="39">
        <v>0</v>
      </c>
      <c r="C134" s="39">
        <v>3</v>
      </c>
      <c r="D134" s="39">
        <v>0</v>
      </c>
      <c r="E134" s="39">
        <v>0</v>
      </c>
      <c r="F134" s="39">
        <v>0</v>
      </c>
      <c r="G134" s="39">
        <v>0</v>
      </c>
      <c r="H134" s="39">
        <v>0</v>
      </c>
      <c r="I134" s="39">
        <v>0</v>
      </c>
      <c r="J134" s="50">
        <f t="shared" si="21"/>
        <v>3</v>
      </c>
      <c r="K134" s="40">
        <f t="shared" si="22"/>
        <v>2.7397260273972603E-3</v>
      </c>
    </row>
    <row r="135" spans="1:11" s="65" customFormat="1" ht="12.75">
      <c r="A135" s="87" t="s">
        <v>144</v>
      </c>
      <c r="B135" s="39">
        <v>0</v>
      </c>
      <c r="C135" s="39">
        <v>0</v>
      </c>
      <c r="D135" s="39">
        <v>0</v>
      </c>
      <c r="E135" s="39">
        <v>0</v>
      </c>
      <c r="F135" s="39">
        <v>0</v>
      </c>
      <c r="G135" s="39">
        <v>0</v>
      </c>
      <c r="H135" s="39">
        <v>0</v>
      </c>
      <c r="I135" s="39">
        <v>0</v>
      </c>
      <c r="J135" s="50">
        <f t="shared" si="21"/>
        <v>0</v>
      </c>
      <c r="K135" s="40">
        <f t="shared" si="22"/>
        <v>0</v>
      </c>
    </row>
    <row r="136" spans="1:11" s="65" customFormat="1" ht="12.75">
      <c r="A136" s="87" t="s">
        <v>145</v>
      </c>
      <c r="B136" s="39">
        <v>0</v>
      </c>
      <c r="C136" s="39">
        <v>0</v>
      </c>
      <c r="D136" s="39">
        <v>0</v>
      </c>
      <c r="E136" s="39">
        <v>0</v>
      </c>
      <c r="F136" s="39">
        <v>0</v>
      </c>
      <c r="G136" s="39">
        <v>0</v>
      </c>
      <c r="H136" s="39">
        <v>0</v>
      </c>
      <c r="I136" s="39">
        <v>0</v>
      </c>
      <c r="J136" s="50">
        <f t="shared" si="21"/>
        <v>0</v>
      </c>
      <c r="K136" s="40">
        <f t="shared" si="22"/>
        <v>0</v>
      </c>
    </row>
    <row r="137" spans="1:11" s="65" customFormat="1" ht="12.75">
      <c r="A137" s="87" t="s">
        <v>135</v>
      </c>
      <c r="B137" s="39">
        <v>0</v>
      </c>
      <c r="C137" s="39">
        <v>0</v>
      </c>
      <c r="D137" s="39">
        <v>0</v>
      </c>
      <c r="E137" s="39">
        <v>0</v>
      </c>
      <c r="F137" s="39">
        <v>0</v>
      </c>
      <c r="G137" s="39">
        <v>0</v>
      </c>
      <c r="H137" s="39">
        <v>0</v>
      </c>
      <c r="I137" s="39">
        <v>0</v>
      </c>
      <c r="J137" s="50">
        <f t="shared" si="21"/>
        <v>0</v>
      </c>
      <c r="K137" s="40">
        <f t="shared" si="22"/>
        <v>0</v>
      </c>
    </row>
    <row r="138" spans="1:11" s="65" customFormat="1" ht="12.75">
      <c r="A138" s="87" t="s">
        <v>136</v>
      </c>
      <c r="B138" s="39">
        <v>0</v>
      </c>
      <c r="C138" s="39">
        <v>6</v>
      </c>
      <c r="D138" s="39">
        <v>1</v>
      </c>
      <c r="E138" s="39">
        <v>8</v>
      </c>
      <c r="F138" s="39">
        <v>0</v>
      </c>
      <c r="G138" s="39">
        <v>0</v>
      </c>
      <c r="H138" s="39">
        <v>5</v>
      </c>
      <c r="I138" s="39">
        <v>1</v>
      </c>
      <c r="J138" s="50">
        <f t="shared" si="21"/>
        <v>21</v>
      </c>
      <c r="K138" s="40">
        <f t="shared" si="22"/>
        <v>1.9178082191780823E-2</v>
      </c>
    </row>
    <row r="139" spans="1:11" s="65" customFormat="1" ht="12.75">
      <c r="A139" s="87" t="s">
        <v>161</v>
      </c>
      <c r="B139" s="39">
        <v>26</v>
      </c>
      <c r="C139" s="39">
        <v>354</v>
      </c>
      <c r="D139" s="39">
        <v>8</v>
      </c>
      <c r="E139" s="39">
        <v>175</v>
      </c>
      <c r="F139" s="39">
        <v>40</v>
      </c>
      <c r="G139" s="39">
        <v>6</v>
      </c>
      <c r="H139" s="39">
        <v>250</v>
      </c>
      <c r="I139" s="39">
        <v>45</v>
      </c>
      <c r="J139" s="50">
        <f t="shared" si="21"/>
        <v>904</v>
      </c>
      <c r="K139" s="40">
        <f t="shared" si="22"/>
        <v>0.82557077625570774</v>
      </c>
    </row>
    <row r="140" spans="1:11" s="66" customFormat="1" ht="14.25">
      <c r="A140" s="18" t="s">
        <v>59</v>
      </c>
      <c r="B140" s="4">
        <f>SUM(B129:B139)</f>
        <v>29</v>
      </c>
      <c r="C140" s="4">
        <f t="shared" ref="C140:K140" si="23">SUM(C129:C139)</f>
        <v>418</v>
      </c>
      <c r="D140" s="4">
        <f t="shared" si="23"/>
        <v>9</v>
      </c>
      <c r="E140" s="4">
        <f t="shared" si="23"/>
        <v>223</v>
      </c>
      <c r="F140" s="4">
        <f t="shared" si="23"/>
        <v>53</v>
      </c>
      <c r="G140" s="4">
        <f t="shared" si="23"/>
        <v>8</v>
      </c>
      <c r="H140" s="4">
        <f t="shared" si="23"/>
        <v>298</v>
      </c>
      <c r="I140" s="4">
        <f t="shared" si="23"/>
        <v>57</v>
      </c>
      <c r="J140" s="4">
        <f t="shared" si="23"/>
        <v>1095</v>
      </c>
      <c r="K140" s="27">
        <f t="shared" si="23"/>
        <v>1</v>
      </c>
    </row>
    <row r="141" spans="1:11">
      <c r="A141" s="96" t="s">
        <v>138</v>
      </c>
      <c r="B141" s="96"/>
      <c r="C141" s="96"/>
      <c r="D141" s="96"/>
      <c r="E141" s="96"/>
      <c r="F141" s="96"/>
      <c r="G141" s="96"/>
      <c r="H141" s="96"/>
      <c r="I141" s="96"/>
      <c r="J141" s="96"/>
      <c r="K141" s="61"/>
    </row>
    <row r="142" spans="1:11">
      <c r="A142" s="17" t="s">
        <v>139</v>
      </c>
      <c r="B142" s="13">
        <v>0</v>
      </c>
      <c r="C142" s="13">
        <v>5</v>
      </c>
      <c r="D142" s="13">
        <v>0</v>
      </c>
      <c r="E142" s="13">
        <v>4</v>
      </c>
      <c r="F142" s="13">
        <v>1</v>
      </c>
      <c r="G142" s="13">
        <v>0</v>
      </c>
      <c r="H142" s="13">
        <v>4</v>
      </c>
      <c r="I142" s="13">
        <v>2</v>
      </c>
      <c r="J142" s="3">
        <f t="shared" ref="J142:J152" si="24">SUM(B142:I142)</f>
        <v>16</v>
      </c>
      <c r="K142" s="40">
        <f>+J142/J$153</f>
        <v>1.4611872146118721E-2</v>
      </c>
    </row>
    <row r="143" spans="1:11">
      <c r="A143" s="87" t="s">
        <v>128</v>
      </c>
      <c r="B143" s="13">
        <v>0</v>
      </c>
      <c r="C143" s="13">
        <v>29</v>
      </c>
      <c r="D143" s="13">
        <v>3</v>
      </c>
      <c r="E143" s="13">
        <v>16</v>
      </c>
      <c r="F143" s="13">
        <v>5</v>
      </c>
      <c r="G143" s="13">
        <v>1</v>
      </c>
      <c r="H143" s="13">
        <v>22</v>
      </c>
      <c r="I143" s="13">
        <v>11</v>
      </c>
      <c r="J143" s="3">
        <f t="shared" si="24"/>
        <v>87</v>
      </c>
      <c r="K143" s="40">
        <f t="shared" ref="K143:K152" si="25">+J143/J$153</f>
        <v>7.9452054794520555E-2</v>
      </c>
    </row>
    <row r="144" spans="1:11">
      <c r="A144" s="87" t="s">
        <v>129</v>
      </c>
      <c r="B144" s="13">
        <v>3</v>
      </c>
      <c r="C144" s="13">
        <v>42</v>
      </c>
      <c r="D144" s="13">
        <v>1</v>
      </c>
      <c r="E144" s="13">
        <v>26</v>
      </c>
      <c r="F144" s="13">
        <v>9</v>
      </c>
      <c r="G144" s="13">
        <v>3</v>
      </c>
      <c r="H144" s="13">
        <v>35</v>
      </c>
      <c r="I144" s="13">
        <v>6</v>
      </c>
      <c r="J144" s="3">
        <f t="shared" si="24"/>
        <v>125</v>
      </c>
      <c r="K144" s="40">
        <f t="shared" si="25"/>
        <v>0.11415525114155251</v>
      </c>
    </row>
    <row r="145" spans="1:11">
      <c r="A145" s="87" t="s">
        <v>130</v>
      </c>
      <c r="B145" s="13">
        <v>1</v>
      </c>
      <c r="C145" s="13">
        <v>11</v>
      </c>
      <c r="D145" s="13">
        <v>0</v>
      </c>
      <c r="E145" s="13">
        <v>2</v>
      </c>
      <c r="F145" s="13">
        <v>0</v>
      </c>
      <c r="G145" s="13">
        <v>0</v>
      </c>
      <c r="H145" s="13">
        <v>7</v>
      </c>
      <c r="I145" s="13">
        <v>2</v>
      </c>
      <c r="J145" s="3">
        <f t="shared" si="24"/>
        <v>23</v>
      </c>
      <c r="K145" s="40">
        <f t="shared" si="25"/>
        <v>2.1004566210045664E-2</v>
      </c>
    </row>
    <row r="146" spans="1:11">
      <c r="A146" s="87" t="s">
        <v>131</v>
      </c>
      <c r="B146" s="13">
        <v>0</v>
      </c>
      <c r="C146" s="13">
        <v>2</v>
      </c>
      <c r="D146" s="13">
        <v>0</v>
      </c>
      <c r="E146" s="13">
        <v>0</v>
      </c>
      <c r="F146" s="13">
        <v>0</v>
      </c>
      <c r="G146" s="13">
        <v>0</v>
      </c>
      <c r="H146" s="13">
        <v>1</v>
      </c>
      <c r="I146" s="13">
        <v>0</v>
      </c>
      <c r="J146" s="3">
        <f t="shared" si="24"/>
        <v>3</v>
      </c>
      <c r="K146" s="40">
        <f t="shared" si="25"/>
        <v>2.7397260273972603E-3</v>
      </c>
    </row>
    <row r="147" spans="1:11">
      <c r="A147" s="87" t="s">
        <v>132</v>
      </c>
      <c r="B147" s="13">
        <v>1</v>
      </c>
      <c r="C147" s="13">
        <v>2</v>
      </c>
      <c r="D147" s="13">
        <v>0</v>
      </c>
      <c r="E147" s="13">
        <v>0</v>
      </c>
      <c r="F147" s="13">
        <v>0</v>
      </c>
      <c r="G147" s="13">
        <v>0</v>
      </c>
      <c r="H147" s="13">
        <v>0</v>
      </c>
      <c r="I147" s="13">
        <v>0</v>
      </c>
      <c r="J147" s="3">
        <f t="shared" si="24"/>
        <v>3</v>
      </c>
      <c r="K147" s="40">
        <f t="shared" si="25"/>
        <v>2.7397260273972603E-3</v>
      </c>
    </row>
    <row r="148" spans="1:11">
      <c r="A148" s="87" t="s">
        <v>133</v>
      </c>
      <c r="B148" s="13">
        <v>0</v>
      </c>
      <c r="C148" s="13">
        <v>0</v>
      </c>
      <c r="D148" s="13">
        <v>0</v>
      </c>
      <c r="E148" s="13">
        <v>0</v>
      </c>
      <c r="F148" s="13">
        <v>0</v>
      </c>
      <c r="G148" s="13">
        <v>0</v>
      </c>
      <c r="H148" s="13">
        <v>0</v>
      </c>
      <c r="I148" s="13">
        <v>0</v>
      </c>
      <c r="J148" s="3">
        <f t="shared" si="24"/>
        <v>0</v>
      </c>
      <c r="K148" s="40">
        <f t="shared" si="25"/>
        <v>0</v>
      </c>
    </row>
    <row r="149" spans="1:11">
      <c r="A149" s="87" t="s">
        <v>134</v>
      </c>
      <c r="B149" s="13">
        <v>0</v>
      </c>
      <c r="C149" s="13">
        <v>0</v>
      </c>
      <c r="D149" s="13">
        <v>0</v>
      </c>
      <c r="E149" s="13">
        <v>0</v>
      </c>
      <c r="F149" s="13">
        <v>0</v>
      </c>
      <c r="G149" s="13">
        <v>0</v>
      </c>
      <c r="H149" s="13">
        <v>0</v>
      </c>
      <c r="I149" s="13">
        <v>0</v>
      </c>
      <c r="J149" s="3">
        <f t="shared" si="24"/>
        <v>0</v>
      </c>
      <c r="K149" s="40">
        <f t="shared" si="25"/>
        <v>0</v>
      </c>
    </row>
    <row r="150" spans="1:11">
      <c r="A150" s="87" t="s">
        <v>135</v>
      </c>
      <c r="B150" s="13">
        <v>0</v>
      </c>
      <c r="C150" s="13">
        <v>0</v>
      </c>
      <c r="D150" s="13">
        <v>0</v>
      </c>
      <c r="E150" s="13">
        <v>0</v>
      </c>
      <c r="F150" s="13">
        <v>0</v>
      </c>
      <c r="G150" s="13">
        <v>0</v>
      </c>
      <c r="H150" s="13">
        <v>0</v>
      </c>
      <c r="I150" s="13">
        <v>0</v>
      </c>
      <c r="J150" s="3">
        <f t="shared" si="24"/>
        <v>0</v>
      </c>
      <c r="K150" s="40">
        <f t="shared" si="25"/>
        <v>0</v>
      </c>
    </row>
    <row r="151" spans="1:11" s="65" customFormat="1" ht="12.75">
      <c r="A151" s="87" t="s">
        <v>136</v>
      </c>
      <c r="B151" s="39">
        <v>1</v>
      </c>
      <c r="C151" s="39">
        <v>6</v>
      </c>
      <c r="D151" s="39">
        <v>1</v>
      </c>
      <c r="E151" s="39">
        <v>5</v>
      </c>
      <c r="F151" s="39">
        <v>0</v>
      </c>
      <c r="G151" s="39">
        <v>0</v>
      </c>
      <c r="H151" s="39">
        <v>4</v>
      </c>
      <c r="I151" s="39">
        <v>0</v>
      </c>
      <c r="J151" s="3">
        <f t="shared" si="24"/>
        <v>17</v>
      </c>
      <c r="K151" s="40">
        <f t="shared" si="25"/>
        <v>1.5525114155251141E-2</v>
      </c>
    </row>
    <row r="152" spans="1:11">
      <c r="A152" s="19" t="s">
        <v>137</v>
      </c>
      <c r="B152" s="13">
        <v>23</v>
      </c>
      <c r="C152" s="13">
        <v>321</v>
      </c>
      <c r="D152" s="13">
        <v>4</v>
      </c>
      <c r="E152" s="13">
        <v>170</v>
      </c>
      <c r="F152" s="13">
        <v>38</v>
      </c>
      <c r="G152" s="13">
        <v>4</v>
      </c>
      <c r="H152" s="13">
        <v>225</v>
      </c>
      <c r="I152" s="13">
        <v>36</v>
      </c>
      <c r="J152" s="3">
        <f t="shared" si="24"/>
        <v>821</v>
      </c>
      <c r="K152" s="40">
        <f t="shared" si="25"/>
        <v>0.74977168949771689</v>
      </c>
    </row>
    <row r="153" spans="1:11">
      <c r="A153" s="18" t="s">
        <v>59</v>
      </c>
      <c r="B153" s="4">
        <f t="shared" ref="B153:I153" si="26">SUM(B142:B152)</f>
        <v>29</v>
      </c>
      <c r="C153" s="4">
        <f t="shared" si="26"/>
        <v>418</v>
      </c>
      <c r="D153" s="4">
        <f t="shared" si="26"/>
        <v>9</v>
      </c>
      <c r="E153" s="4">
        <f t="shared" si="26"/>
        <v>223</v>
      </c>
      <c r="F153" s="4">
        <f t="shared" si="26"/>
        <v>53</v>
      </c>
      <c r="G153" s="4">
        <f t="shared" si="26"/>
        <v>8</v>
      </c>
      <c r="H153" s="4">
        <f t="shared" si="26"/>
        <v>298</v>
      </c>
      <c r="I153" s="4">
        <f t="shared" si="26"/>
        <v>57</v>
      </c>
      <c r="J153" s="4">
        <f>SUM(J142:J152)</f>
        <v>1095</v>
      </c>
      <c r="K153" s="27">
        <f>SUM(K142:K152)</f>
        <v>1</v>
      </c>
    </row>
    <row r="154" spans="1:11">
      <c r="A154" s="96" t="s">
        <v>140</v>
      </c>
      <c r="B154" s="96"/>
      <c r="C154" s="96"/>
      <c r="D154" s="96"/>
      <c r="E154" s="96"/>
      <c r="F154" s="96"/>
      <c r="G154" s="96"/>
      <c r="H154" s="96"/>
      <c r="I154" s="96"/>
      <c r="J154" s="96"/>
      <c r="K154" s="61"/>
    </row>
    <row r="155" spans="1:11">
      <c r="A155" s="17" t="s">
        <v>139</v>
      </c>
      <c r="B155" s="13">
        <v>0</v>
      </c>
      <c r="C155" s="13">
        <v>0</v>
      </c>
      <c r="D155" s="13">
        <v>0</v>
      </c>
      <c r="E155" s="13">
        <v>2</v>
      </c>
      <c r="F155" s="13">
        <v>0</v>
      </c>
      <c r="G155" s="13">
        <v>0</v>
      </c>
      <c r="H155" s="13">
        <v>0</v>
      </c>
      <c r="I155" s="13">
        <v>0</v>
      </c>
      <c r="J155" s="3">
        <f t="shared" ref="J155:J165" si="27">SUM(B155:I155)</f>
        <v>2</v>
      </c>
      <c r="K155" s="40">
        <f>+J155/J$166</f>
        <v>1.8264840182648401E-3</v>
      </c>
    </row>
    <row r="156" spans="1:11">
      <c r="A156" s="87" t="s">
        <v>128</v>
      </c>
      <c r="B156" s="13">
        <v>1</v>
      </c>
      <c r="C156" s="13">
        <v>16</v>
      </c>
      <c r="D156" s="13">
        <v>1</v>
      </c>
      <c r="E156" s="13">
        <v>8</v>
      </c>
      <c r="F156" s="13">
        <v>6</v>
      </c>
      <c r="G156" s="13">
        <v>1</v>
      </c>
      <c r="H156" s="13">
        <v>11</v>
      </c>
      <c r="I156" s="13">
        <v>4</v>
      </c>
      <c r="J156" s="3">
        <f t="shared" si="27"/>
        <v>48</v>
      </c>
      <c r="K156" s="40">
        <f t="shared" ref="K156:K165" si="28">+J156/J$166</f>
        <v>4.3835616438356165E-2</v>
      </c>
    </row>
    <row r="157" spans="1:11">
      <c r="A157" s="87" t="s">
        <v>129</v>
      </c>
      <c r="B157" s="13">
        <v>2</v>
      </c>
      <c r="C157" s="13">
        <v>20</v>
      </c>
      <c r="D157" s="13">
        <v>1</v>
      </c>
      <c r="E157" s="13">
        <v>8</v>
      </c>
      <c r="F157" s="13">
        <v>3</v>
      </c>
      <c r="G157" s="13">
        <v>1</v>
      </c>
      <c r="H157" s="13">
        <v>9</v>
      </c>
      <c r="I157" s="13">
        <v>1</v>
      </c>
      <c r="J157" s="3">
        <f t="shared" si="27"/>
        <v>45</v>
      </c>
      <c r="K157" s="40">
        <f t="shared" si="28"/>
        <v>4.1095890410958902E-2</v>
      </c>
    </row>
    <row r="158" spans="1:11">
      <c r="A158" s="87" t="s">
        <v>130</v>
      </c>
      <c r="B158" s="13">
        <v>1</v>
      </c>
      <c r="C158" s="13">
        <v>2</v>
      </c>
      <c r="D158" s="13">
        <v>0</v>
      </c>
      <c r="E158" s="13">
        <v>0</v>
      </c>
      <c r="F158" s="13">
        <v>0</v>
      </c>
      <c r="G158" s="13">
        <v>0</v>
      </c>
      <c r="H158" s="13">
        <v>2</v>
      </c>
      <c r="I158" s="13">
        <v>1</v>
      </c>
      <c r="J158" s="3">
        <f t="shared" si="27"/>
        <v>6</v>
      </c>
      <c r="K158" s="40">
        <f t="shared" si="28"/>
        <v>5.4794520547945206E-3</v>
      </c>
    </row>
    <row r="159" spans="1:11">
      <c r="A159" s="87" t="s">
        <v>131</v>
      </c>
      <c r="B159" s="13">
        <v>0</v>
      </c>
      <c r="C159" s="13">
        <v>0</v>
      </c>
      <c r="D159" s="13">
        <v>0</v>
      </c>
      <c r="E159" s="13">
        <v>0</v>
      </c>
      <c r="F159" s="13">
        <v>0</v>
      </c>
      <c r="G159" s="13">
        <v>0</v>
      </c>
      <c r="H159" s="13">
        <v>0</v>
      </c>
      <c r="I159" s="13">
        <v>0</v>
      </c>
      <c r="J159" s="3">
        <f t="shared" si="27"/>
        <v>0</v>
      </c>
      <c r="K159" s="40">
        <f t="shared" si="28"/>
        <v>0</v>
      </c>
    </row>
    <row r="160" spans="1:11">
      <c r="A160" s="87" t="s">
        <v>132</v>
      </c>
      <c r="B160" s="13">
        <v>0</v>
      </c>
      <c r="C160" s="13">
        <v>1</v>
      </c>
      <c r="D160" s="13">
        <v>0</v>
      </c>
      <c r="E160" s="13">
        <v>0</v>
      </c>
      <c r="F160" s="13">
        <v>0</v>
      </c>
      <c r="G160" s="13">
        <v>0</v>
      </c>
      <c r="H160" s="13">
        <v>0</v>
      </c>
      <c r="I160" s="13">
        <v>0</v>
      </c>
      <c r="J160" s="3">
        <f t="shared" si="27"/>
        <v>1</v>
      </c>
      <c r="K160" s="40">
        <f t="shared" si="28"/>
        <v>9.1324200913242006E-4</v>
      </c>
    </row>
    <row r="161" spans="1:11">
      <c r="A161" s="87" t="s">
        <v>133</v>
      </c>
      <c r="B161" s="13">
        <v>0</v>
      </c>
      <c r="C161" s="13">
        <v>0</v>
      </c>
      <c r="D161" s="13">
        <v>0</v>
      </c>
      <c r="E161" s="13">
        <v>0</v>
      </c>
      <c r="F161" s="13">
        <v>0</v>
      </c>
      <c r="G161" s="13">
        <v>0</v>
      </c>
      <c r="H161" s="13">
        <v>0</v>
      </c>
      <c r="I161" s="13">
        <v>0</v>
      </c>
      <c r="J161" s="3">
        <f t="shared" si="27"/>
        <v>0</v>
      </c>
      <c r="K161" s="40">
        <f t="shared" si="28"/>
        <v>0</v>
      </c>
    </row>
    <row r="162" spans="1:11">
      <c r="A162" s="87" t="s">
        <v>134</v>
      </c>
      <c r="B162" s="13">
        <v>0</v>
      </c>
      <c r="C162" s="13">
        <v>0</v>
      </c>
      <c r="D162" s="13">
        <v>0</v>
      </c>
      <c r="E162" s="13">
        <v>0</v>
      </c>
      <c r="F162" s="13">
        <v>0</v>
      </c>
      <c r="G162" s="13">
        <v>0</v>
      </c>
      <c r="H162" s="13">
        <v>0</v>
      </c>
      <c r="I162" s="13">
        <v>0</v>
      </c>
      <c r="J162" s="3">
        <f t="shared" si="27"/>
        <v>0</v>
      </c>
      <c r="K162" s="40">
        <f t="shared" si="28"/>
        <v>0</v>
      </c>
    </row>
    <row r="163" spans="1:11">
      <c r="A163" s="87" t="s">
        <v>135</v>
      </c>
      <c r="B163" s="13">
        <v>0</v>
      </c>
      <c r="C163" s="13">
        <v>0</v>
      </c>
      <c r="D163" s="13">
        <v>0</v>
      </c>
      <c r="E163" s="13">
        <v>0</v>
      </c>
      <c r="F163" s="13">
        <v>0</v>
      </c>
      <c r="G163" s="13">
        <v>0</v>
      </c>
      <c r="H163" s="13">
        <v>0</v>
      </c>
      <c r="I163" s="13">
        <v>0</v>
      </c>
      <c r="J163" s="3">
        <f t="shared" si="27"/>
        <v>0</v>
      </c>
      <c r="K163" s="40">
        <f t="shared" si="28"/>
        <v>0</v>
      </c>
    </row>
    <row r="164" spans="1:11">
      <c r="A164" s="87" t="s">
        <v>136</v>
      </c>
      <c r="B164" s="13">
        <v>1</v>
      </c>
      <c r="C164" s="13">
        <v>4</v>
      </c>
      <c r="D164" s="13">
        <v>1</v>
      </c>
      <c r="E164" s="13">
        <v>4</v>
      </c>
      <c r="F164" s="13">
        <v>0</v>
      </c>
      <c r="G164" s="13">
        <v>0</v>
      </c>
      <c r="H164" s="13">
        <v>4</v>
      </c>
      <c r="I164" s="13">
        <v>1</v>
      </c>
      <c r="J164" s="3">
        <f t="shared" si="27"/>
        <v>15</v>
      </c>
      <c r="K164" s="40">
        <f t="shared" si="28"/>
        <v>1.3698630136986301E-2</v>
      </c>
    </row>
    <row r="165" spans="1:11">
      <c r="A165" s="19" t="s">
        <v>137</v>
      </c>
      <c r="B165" s="13">
        <v>24</v>
      </c>
      <c r="C165" s="13">
        <v>375</v>
      </c>
      <c r="D165" s="13">
        <v>6</v>
      </c>
      <c r="E165" s="13">
        <v>201</v>
      </c>
      <c r="F165" s="13">
        <v>44</v>
      </c>
      <c r="G165" s="13">
        <v>6</v>
      </c>
      <c r="H165" s="13">
        <v>272</v>
      </c>
      <c r="I165" s="13">
        <v>50</v>
      </c>
      <c r="J165" s="3">
        <f t="shared" si="27"/>
        <v>978</v>
      </c>
      <c r="K165" s="40">
        <f t="shared" si="28"/>
        <v>0.89315068493150684</v>
      </c>
    </row>
    <row r="166" spans="1:11">
      <c r="A166" s="18" t="s">
        <v>59</v>
      </c>
      <c r="B166" s="4">
        <f t="shared" ref="B166:I166" si="29">SUM(B155:B165)</f>
        <v>29</v>
      </c>
      <c r="C166" s="4">
        <f t="shared" si="29"/>
        <v>418</v>
      </c>
      <c r="D166" s="4">
        <f t="shared" si="29"/>
        <v>9</v>
      </c>
      <c r="E166" s="4">
        <f t="shared" si="29"/>
        <v>223</v>
      </c>
      <c r="F166" s="4">
        <f t="shared" si="29"/>
        <v>53</v>
      </c>
      <c r="G166" s="4">
        <f t="shared" si="29"/>
        <v>8</v>
      </c>
      <c r="H166" s="4">
        <f t="shared" si="29"/>
        <v>298</v>
      </c>
      <c r="I166" s="4">
        <f t="shared" si="29"/>
        <v>57</v>
      </c>
      <c r="J166" s="4">
        <f>SUM(J155:J165)</f>
        <v>1095</v>
      </c>
      <c r="K166" s="27">
        <f>SUM(K155:K165)</f>
        <v>1</v>
      </c>
    </row>
    <row r="167" spans="1:11">
      <c r="A167" s="96" t="s">
        <v>141</v>
      </c>
      <c r="B167" s="96"/>
      <c r="C167" s="96"/>
      <c r="D167" s="96"/>
      <c r="E167" s="96"/>
      <c r="F167" s="96"/>
      <c r="G167" s="96"/>
      <c r="H167" s="96"/>
      <c r="I167" s="96"/>
      <c r="J167" s="96"/>
      <c r="K167" s="61"/>
    </row>
    <row r="168" spans="1:11">
      <c r="A168" s="17" t="s">
        <v>139</v>
      </c>
      <c r="B168" s="13">
        <v>0</v>
      </c>
      <c r="C168" s="13">
        <v>0</v>
      </c>
      <c r="D168" s="13">
        <v>0</v>
      </c>
      <c r="E168" s="13">
        <v>0</v>
      </c>
      <c r="F168" s="13">
        <v>0</v>
      </c>
      <c r="G168" s="13">
        <v>0</v>
      </c>
      <c r="H168" s="13">
        <v>0</v>
      </c>
      <c r="I168" s="13">
        <v>0</v>
      </c>
      <c r="J168" s="3">
        <f t="shared" ref="J168:J178" si="30">SUM(B168:I168)</f>
        <v>0</v>
      </c>
      <c r="K168" s="40">
        <f>+J168/J$179</f>
        <v>0</v>
      </c>
    </row>
    <row r="169" spans="1:11">
      <c r="A169" s="87" t="s">
        <v>128</v>
      </c>
      <c r="B169" s="13">
        <v>0</v>
      </c>
      <c r="C169" s="13">
        <v>3</v>
      </c>
      <c r="D169" s="13">
        <v>0</v>
      </c>
      <c r="E169" s="13">
        <v>0</v>
      </c>
      <c r="F169" s="13">
        <v>2</v>
      </c>
      <c r="G169" s="13">
        <v>0</v>
      </c>
      <c r="H169" s="13">
        <v>0</v>
      </c>
      <c r="I169" s="13">
        <v>0</v>
      </c>
      <c r="J169" s="3">
        <f t="shared" si="30"/>
        <v>5</v>
      </c>
      <c r="K169" s="40">
        <f t="shared" ref="K169:K178" si="31">+J169/J$179</f>
        <v>4.5662100456621002E-3</v>
      </c>
    </row>
    <row r="170" spans="1:11">
      <c r="A170" s="87" t="s">
        <v>129</v>
      </c>
      <c r="B170" s="13">
        <v>0</v>
      </c>
      <c r="C170" s="13">
        <v>7</v>
      </c>
      <c r="D170" s="13">
        <v>0</v>
      </c>
      <c r="E170" s="13">
        <v>5</v>
      </c>
      <c r="F170" s="13">
        <v>2</v>
      </c>
      <c r="G170" s="13">
        <v>1</v>
      </c>
      <c r="H170" s="13">
        <v>6</v>
      </c>
      <c r="I170" s="13">
        <v>0</v>
      </c>
      <c r="J170" s="3">
        <f t="shared" si="30"/>
        <v>21</v>
      </c>
      <c r="K170" s="40">
        <f t="shared" si="31"/>
        <v>1.9178082191780823E-2</v>
      </c>
    </row>
    <row r="171" spans="1:11">
      <c r="A171" s="87" t="s">
        <v>130</v>
      </c>
      <c r="B171" s="13">
        <v>1</v>
      </c>
      <c r="C171" s="13">
        <v>4</v>
      </c>
      <c r="D171" s="13">
        <v>0</v>
      </c>
      <c r="E171" s="13">
        <v>0</v>
      </c>
      <c r="F171" s="13">
        <v>0</v>
      </c>
      <c r="G171" s="13">
        <v>0</v>
      </c>
      <c r="H171" s="13">
        <v>2</v>
      </c>
      <c r="I171" s="13">
        <v>2</v>
      </c>
      <c r="J171" s="3">
        <f t="shared" si="30"/>
        <v>9</v>
      </c>
      <c r="K171" s="40">
        <f t="shared" si="31"/>
        <v>8.21917808219178E-3</v>
      </c>
    </row>
    <row r="172" spans="1:11">
      <c r="A172" s="87" t="s">
        <v>131</v>
      </c>
      <c r="B172" s="13">
        <v>1</v>
      </c>
      <c r="C172" s="13">
        <v>1</v>
      </c>
      <c r="D172" s="13">
        <v>0</v>
      </c>
      <c r="E172" s="13">
        <v>0</v>
      </c>
      <c r="F172" s="13">
        <v>0</v>
      </c>
      <c r="G172" s="13">
        <v>0</v>
      </c>
      <c r="H172" s="13">
        <v>1</v>
      </c>
      <c r="I172" s="13">
        <v>0</v>
      </c>
      <c r="J172" s="3">
        <f t="shared" si="30"/>
        <v>3</v>
      </c>
      <c r="K172" s="40">
        <f t="shared" si="31"/>
        <v>2.7397260273972603E-3</v>
      </c>
    </row>
    <row r="173" spans="1:11">
      <c r="A173" s="87" t="s">
        <v>132</v>
      </c>
      <c r="B173" s="13">
        <v>0</v>
      </c>
      <c r="C173" s="13">
        <v>0</v>
      </c>
      <c r="D173" s="13">
        <v>0</v>
      </c>
      <c r="E173" s="13">
        <v>0</v>
      </c>
      <c r="F173" s="13">
        <v>0</v>
      </c>
      <c r="G173" s="13">
        <v>0</v>
      </c>
      <c r="H173" s="13">
        <v>0</v>
      </c>
      <c r="I173" s="13">
        <v>0</v>
      </c>
      <c r="J173" s="3">
        <f t="shared" si="30"/>
        <v>0</v>
      </c>
      <c r="K173" s="40">
        <f t="shared" si="31"/>
        <v>0</v>
      </c>
    </row>
    <row r="174" spans="1:11">
      <c r="A174" s="87" t="s">
        <v>133</v>
      </c>
      <c r="B174" s="13">
        <v>0</v>
      </c>
      <c r="C174" s="13">
        <v>0</v>
      </c>
      <c r="D174" s="13">
        <v>0</v>
      </c>
      <c r="E174" s="13">
        <v>0</v>
      </c>
      <c r="F174" s="13">
        <v>0</v>
      </c>
      <c r="G174" s="13">
        <v>0</v>
      </c>
      <c r="H174" s="13">
        <v>0</v>
      </c>
      <c r="I174" s="13">
        <v>0</v>
      </c>
      <c r="J174" s="3">
        <f t="shared" si="30"/>
        <v>0</v>
      </c>
      <c r="K174" s="40">
        <f t="shared" si="31"/>
        <v>0</v>
      </c>
    </row>
    <row r="175" spans="1:11">
      <c r="A175" s="87" t="s">
        <v>134</v>
      </c>
      <c r="B175" s="13">
        <v>0</v>
      </c>
      <c r="C175" s="13">
        <v>0</v>
      </c>
      <c r="D175" s="13">
        <v>0</v>
      </c>
      <c r="E175" s="13">
        <v>0</v>
      </c>
      <c r="F175" s="13">
        <v>0</v>
      </c>
      <c r="G175" s="13">
        <v>0</v>
      </c>
      <c r="H175" s="13">
        <v>0</v>
      </c>
      <c r="I175" s="13">
        <v>0</v>
      </c>
      <c r="J175" s="3">
        <f t="shared" si="30"/>
        <v>0</v>
      </c>
      <c r="K175" s="40">
        <f t="shared" si="31"/>
        <v>0</v>
      </c>
    </row>
    <row r="176" spans="1:11">
      <c r="A176" s="87" t="s">
        <v>135</v>
      </c>
      <c r="B176" s="13">
        <v>0</v>
      </c>
      <c r="C176" s="13">
        <v>0</v>
      </c>
      <c r="D176" s="13">
        <v>0</v>
      </c>
      <c r="E176" s="13">
        <v>0</v>
      </c>
      <c r="F176" s="13">
        <v>0</v>
      </c>
      <c r="G176" s="13">
        <v>0</v>
      </c>
      <c r="H176" s="13">
        <v>0</v>
      </c>
      <c r="I176" s="13">
        <v>0</v>
      </c>
      <c r="J176" s="3">
        <f t="shared" si="30"/>
        <v>0</v>
      </c>
      <c r="K176" s="40">
        <f t="shared" si="31"/>
        <v>0</v>
      </c>
    </row>
    <row r="177" spans="1:16">
      <c r="A177" s="87" t="s">
        <v>136</v>
      </c>
      <c r="B177" s="13">
        <v>0</v>
      </c>
      <c r="C177" s="13">
        <v>4</v>
      </c>
      <c r="D177" s="13">
        <v>1</v>
      </c>
      <c r="E177" s="13">
        <v>5</v>
      </c>
      <c r="F177" s="13">
        <v>0</v>
      </c>
      <c r="G177" s="13">
        <v>1</v>
      </c>
      <c r="H177" s="13">
        <v>2</v>
      </c>
      <c r="I177" s="13">
        <v>1</v>
      </c>
      <c r="J177" s="3">
        <f t="shared" si="30"/>
        <v>14</v>
      </c>
      <c r="K177" s="40">
        <f t="shared" si="31"/>
        <v>1.2785388127853882E-2</v>
      </c>
    </row>
    <row r="178" spans="1:16">
      <c r="A178" s="19" t="s">
        <v>137</v>
      </c>
      <c r="B178" s="13">
        <v>27</v>
      </c>
      <c r="C178" s="13">
        <v>399</v>
      </c>
      <c r="D178" s="13">
        <v>8</v>
      </c>
      <c r="E178" s="13">
        <v>213</v>
      </c>
      <c r="F178" s="13">
        <v>49</v>
      </c>
      <c r="G178" s="13">
        <v>6</v>
      </c>
      <c r="H178" s="13">
        <v>287</v>
      </c>
      <c r="I178" s="13">
        <v>54</v>
      </c>
      <c r="J178" s="3">
        <f t="shared" si="30"/>
        <v>1043</v>
      </c>
      <c r="K178" s="40">
        <f t="shared" si="31"/>
        <v>0.9525114155251142</v>
      </c>
    </row>
    <row r="179" spans="1:16">
      <c r="A179" s="18" t="s">
        <v>59</v>
      </c>
      <c r="B179" s="4">
        <f t="shared" ref="B179:I179" si="32">SUM(B168:B178)</f>
        <v>29</v>
      </c>
      <c r="C179" s="4">
        <f t="shared" si="32"/>
        <v>418</v>
      </c>
      <c r="D179" s="4">
        <f t="shared" si="32"/>
        <v>9</v>
      </c>
      <c r="E179" s="4">
        <f t="shared" si="32"/>
        <v>223</v>
      </c>
      <c r="F179" s="4">
        <f t="shared" si="32"/>
        <v>53</v>
      </c>
      <c r="G179" s="4">
        <f t="shared" si="32"/>
        <v>8</v>
      </c>
      <c r="H179" s="4">
        <f t="shared" si="32"/>
        <v>298</v>
      </c>
      <c r="I179" s="4">
        <f t="shared" si="32"/>
        <v>57</v>
      </c>
      <c r="J179" s="4">
        <f>SUM(J168:J178)</f>
        <v>1095</v>
      </c>
      <c r="K179" s="36">
        <f>SUM(K168:K178)</f>
        <v>1</v>
      </c>
    </row>
    <row r="180" spans="1:16">
      <c r="A180" s="96" t="s">
        <v>142</v>
      </c>
      <c r="B180" s="96"/>
      <c r="C180" s="96"/>
      <c r="D180" s="96"/>
      <c r="E180" s="96"/>
      <c r="F180" s="96"/>
      <c r="G180" s="96"/>
      <c r="H180" s="96"/>
      <c r="I180" s="96"/>
      <c r="J180" s="96"/>
      <c r="K180" s="61"/>
    </row>
    <row r="181" spans="1:16">
      <c r="A181" s="17" t="s">
        <v>139</v>
      </c>
      <c r="B181" s="13">
        <v>1</v>
      </c>
      <c r="C181" s="13">
        <v>3</v>
      </c>
      <c r="D181" s="13">
        <v>0</v>
      </c>
      <c r="E181" s="13">
        <v>1</v>
      </c>
      <c r="F181" s="13">
        <v>0</v>
      </c>
      <c r="G181" s="13">
        <v>0</v>
      </c>
      <c r="H181" s="13">
        <v>0</v>
      </c>
      <c r="I181" s="13">
        <v>0</v>
      </c>
      <c r="J181" s="3">
        <f t="shared" ref="J181:J191" si="33">SUM(B181:I181)</f>
        <v>5</v>
      </c>
      <c r="K181" s="40">
        <f>+J181/J$192</f>
        <v>4.5662100456621002E-3</v>
      </c>
    </row>
    <row r="182" spans="1:16">
      <c r="A182" s="87" t="s">
        <v>128</v>
      </c>
      <c r="B182" s="13">
        <v>0</v>
      </c>
      <c r="C182" s="13">
        <v>2</v>
      </c>
      <c r="D182" s="13">
        <v>0</v>
      </c>
      <c r="E182" s="13">
        <v>4</v>
      </c>
      <c r="F182" s="13">
        <v>0</v>
      </c>
      <c r="G182" s="13">
        <v>0</v>
      </c>
      <c r="H182" s="13">
        <v>1</v>
      </c>
      <c r="I182" s="13">
        <v>0</v>
      </c>
      <c r="J182" s="3">
        <f t="shared" si="33"/>
        <v>7</v>
      </c>
      <c r="K182" s="40">
        <f t="shared" ref="K182:K191" si="34">+J182/J$192</f>
        <v>6.392694063926941E-3</v>
      </c>
    </row>
    <row r="183" spans="1:16">
      <c r="A183" s="87" t="s">
        <v>129</v>
      </c>
      <c r="B183" s="13">
        <v>2</v>
      </c>
      <c r="C183" s="13">
        <v>10</v>
      </c>
      <c r="D183" s="13">
        <v>0</v>
      </c>
      <c r="E183" s="13">
        <v>4</v>
      </c>
      <c r="F183" s="13">
        <v>2</v>
      </c>
      <c r="G183" s="13">
        <v>1</v>
      </c>
      <c r="H183" s="13">
        <v>2</v>
      </c>
      <c r="I183" s="13">
        <v>0</v>
      </c>
      <c r="J183" s="3">
        <f t="shared" si="33"/>
        <v>21</v>
      </c>
      <c r="K183" s="40">
        <f t="shared" si="34"/>
        <v>1.9178082191780823E-2</v>
      </c>
    </row>
    <row r="184" spans="1:16">
      <c r="A184" s="87" t="s">
        <v>130</v>
      </c>
      <c r="B184" s="13">
        <v>0</v>
      </c>
      <c r="C184" s="13">
        <v>1</v>
      </c>
      <c r="D184" s="13">
        <v>0</v>
      </c>
      <c r="E184" s="13">
        <v>0</v>
      </c>
      <c r="F184" s="13">
        <v>0</v>
      </c>
      <c r="G184" s="13">
        <v>0</v>
      </c>
      <c r="H184" s="13">
        <v>1</v>
      </c>
      <c r="I184" s="13">
        <v>0</v>
      </c>
      <c r="J184" s="3">
        <f t="shared" si="33"/>
        <v>2</v>
      </c>
      <c r="K184" s="40">
        <f t="shared" si="34"/>
        <v>1.8264840182648401E-3</v>
      </c>
    </row>
    <row r="185" spans="1:16">
      <c r="A185" s="87" t="s">
        <v>131</v>
      </c>
      <c r="B185" s="13">
        <v>0</v>
      </c>
      <c r="C185" s="13">
        <v>0</v>
      </c>
      <c r="D185" s="13">
        <v>0</v>
      </c>
      <c r="E185" s="13">
        <v>0</v>
      </c>
      <c r="F185" s="13">
        <v>0</v>
      </c>
      <c r="G185" s="13">
        <v>0</v>
      </c>
      <c r="H185" s="13">
        <v>0</v>
      </c>
      <c r="I185" s="13">
        <v>0</v>
      </c>
      <c r="J185" s="3">
        <f t="shared" si="33"/>
        <v>0</v>
      </c>
      <c r="K185" s="40">
        <f t="shared" si="34"/>
        <v>0</v>
      </c>
    </row>
    <row r="186" spans="1:16">
      <c r="A186" s="87" t="s">
        <v>132</v>
      </c>
      <c r="B186" s="13">
        <v>0</v>
      </c>
      <c r="C186" s="13">
        <v>0</v>
      </c>
      <c r="D186" s="13">
        <v>0</v>
      </c>
      <c r="E186" s="13">
        <v>0</v>
      </c>
      <c r="F186" s="13">
        <v>0</v>
      </c>
      <c r="G186" s="13">
        <v>0</v>
      </c>
      <c r="H186" s="13">
        <v>0</v>
      </c>
      <c r="I186" s="13">
        <v>0</v>
      </c>
      <c r="J186" s="3">
        <f t="shared" si="33"/>
        <v>0</v>
      </c>
      <c r="K186" s="40">
        <f t="shared" si="34"/>
        <v>0</v>
      </c>
    </row>
    <row r="187" spans="1:16">
      <c r="A187" s="87" t="s">
        <v>133</v>
      </c>
      <c r="B187" s="13">
        <v>0</v>
      </c>
      <c r="C187" s="13">
        <v>0</v>
      </c>
      <c r="D187" s="13">
        <v>0</v>
      </c>
      <c r="E187" s="13">
        <v>0</v>
      </c>
      <c r="F187" s="13">
        <v>0</v>
      </c>
      <c r="G187" s="13">
        <v>0</v>
      </c>
      <c r="H187" s="13">
        <v>0</v>
      </c>
      <c r="I187" s="13">
        <v>0</v>
      </c>
      <c r="J187" s="3">
        <f t="shared" si="33"/>
        <v>0</v>
      </c>
      <c r="K187" s="40">
        <f t="shared" si="34"/>
        <v>0</v>
      </c>
    </row>
    <row r="188" spans="1:16">
      <c r="A188" s="87" t="s">
        <v>134</v>
      </c>
      <c r="B188" s="13">
        <v>0</v>
      </c>
      <c r="C188" s="13">
        <v>0</v>
      </c>
      <c r="D188" s="13">
        <v>0</v>
      </c>
      <c r="E188" s="13">
        <v>0</v>
      </c>
      <c r="F188" s="13">
        <v>0</v>
      </c>
      <c r="G188" s="13">
        <v>0</v>
      </c>
      <c r="H188" s="13">
        <v>0</v>
      </c>
      <c r="I188" s="13">
        <v>0</v>
      </c>
      <c r="J188" s="3">
        <f t="shared" si="33"/>
        <v>0</v>
      </c>
      <c r="K188" s="40">
        <f t="shared" si="34"/>
        <v>0</v>
      </c>
      <c r="P188" s="11" t="s">
        <v>246</v>
      </c>
    </row>
    <row r="189" spans="1:16">
      <c r="A189" s="87" t="s">
        <v>135</v>
      </c>
      <c r="B189" s="13">
        <v>0</v>
      </c>
      <c r="C189" s="13">
        <v>0</v>
      </c>
      <c r="D189" s="13">
        <v>0</v>
      </c>
      <c r="E189" s="13">
        <v>0</v>
      </c>
      <c r="F189" s="13">
        <v>0</v>
      </c>
      <c r="G189" s="13">
        <v>0</v>
      </c>
      <c r="H189" s="13">
        <v>0</v>
      </c>
      <c r="I189" s="13">
        <v>0</v>
      </c>
      <c r="J189" s="3">
        <f t="shared" si="33"/>
        <v>0</v>
      </c>
      <c r="K189" s="40">
        <f t="shared" si="34"/>
        <v>0</v>
      </c>
    </row>
    <row r="190" spans="1:16">
      <c r="A190" s="87" t="s">
        <v>136</v>
      </c>
      <c r="B190" s="13">
        <v>0</v>
      </c>
      <c r="C190" s="13">
        <v>3</v>
      </c>
      <c r="D190" s="13">
        <v>0</v>
      </c>
      <c r="E190" s="13">
        <v>2</v>
      </c>
      <c r="F190" s="13">
        <v>0</v>
      </c>
      <c r="G190" s="13">
        <v>0</v>
      </c>
      <c r="H190" s="13">
        <v>2</v>
      </c>
      <c r="I190" s="13">
        <v>0</v>
      </c>
      <c r="J190" s="3">
        <f t="shared" si="33"/>
        <v>7</v>
      </c>
      <c r="K190" s="40">
        <f t="shared" si="34"/>
        <v>6.392694063926941E-3</v>
      </c>
    </row>
    <row r="191" spans="1:16">
      <c r="A191" s="19" t="s">
        <v>137</v>
      </c>
      <c r="B191" s="13">
        <v>26</v>
      </c>
      <c r="C191" s="13">
        <v>399</v>
      </c>
      <c r="D191" s="13">
        <v>9</v>
      </c>
      <c r="E191" s="13">
        <v>212</v>
      </c>
      <c r="F191" s="13">
        <v>51</v>
      </c>
      <c r="G191" s="13">
        <v>7</v>
      </c>
      <c r="H191" s="13">
        <v>292</v>
      </c>
      <c r="I191" s="13">
        <v>57</v>
      </c>
      <c r="J191" s="3">
        <f t="shared" si="33"/>
        <v>1053</v>
      </c>
      <c r="K191" s="40">
        <f t="shared" si="34"/>
        <v>0.9616438356164384</v>
      </c>
    </row>
    <row r="192" spans="1:16">
      <c r="A192" s="18" t="s">
        <v>59</v>
      </c>
      <c r="B192" s="4">
        <f t="shared" ref="B192:I192" si="35">SUM(B181:B191)</f>
        <v>29</v>
      </c>
      <c r="C192" s="4">
        <f t="shared" si="35"/>
        <v>418</v>
      </c>
      <c r="D192" s="4">
        <f t="shared" si="35"/>
        <v>9</v>
      </c>
      <c r="E192" s="4">
        <f t="shared" si="35"/>
        <v>223</v>
      </c>
      <c r="F192" s="4">
        <f t="shared" si="35"/>
        <v>53</v>
      </c>
      <c r="G192" s="4">
        <f t="shared" si="35"/>
        <v>8</v>
      </c>
      <c r="H192" s="4">
        <f t="shared" si="35"/>
        <v>298</v>
      </c>
      <c r="I192" s="4">
        <f t="shared" si="35"/>
        <v>57</v>
      </c>
      <c r="J192" s="4">
        <f>SUM(J181:J191)</f>
        <v>1095</v>
      </c>
      <c r="K192" s="36">
        <f>SUM(K181:K191)</f>
        <v>1</v>
      </c>
    </row>
    <row r="193" spans="1:11">
      <c r="A193" s="96" t="s">
        <v>143</v>
      </c>
      <c r="B193" s="96"/>
      <c r="C193" s="96"/>
      <c r="D193" s="96"/>
      <c r="E193" s="96"/>
      <c r="F193" s="96"/>
      <c r="G193" s="96"/>
      <c r="H193" s="96"/>
      <c r="I193" s="96"/>
      <c r="J193" s="96"/>
      <c r="K193" s="61"/>
    </row>
    <row r="194" spans="1:11">
      <c r="A194" s="20" t="s">
        <v>139</v>
      </c>
      <c r="B194" s="13">
        <v>0</v>
      </c>
      <c r="C194" s="13">
        <v>17</v>
      </c>
      <c r="D194" s="13">
        <v>0</v>
      </c>
      <c r="E194" s="13">
        <v>7</v>
      </c>
      <c r="F194" s="13">
        <v>1</v>
      </c>
      <c r="G194" s="13">
        <v>0</v>
      </c>
      <c r="H194" s="13">
        <v>12</v>
      </c>
      <c r="I194" s="13">
        <v>1</v>
      </c>
      <c r="J194" s="3">
        <f t="shared" ref="J194:J197" si="36">SUM(B194:I194)</f>
        <v>38</v>
      </c>
      <c r="K194" s="40">
        <f>+J194/J$205</f>
        <v>3.4703196347031964E-2</v>
      </c>
    </row>
    <row r="195" spans="1:11">
      <c r="A195" s="20" t="s">
        <v>128</v>
      </c>
      <c r="B195" s="13">
        <v>5</v>
      </c>
      <c r="C195" s="13">
        <v>41</v>
      </c>
      <c r="D195" s="13">
        <v>1</v>
      </c>
      <c r="E195" s="13">
        <v>23</v>
      </c>
      <c r="F195" s="13">
        <v>4</v>
      </c>
      <c r="G195" s="13">
        <v>1</v>
      </c>
      <c r="H195" s="13">
        <v>26</v>
      </c>
      <c r="I195" s="13">
        <v>10</v>
      </c>
      <c r="J195" s="3">
        <f t="shared" si="36"/>
        <v>111</v>
      </c>
      <c r="K195" s="40">
        <f t="shared" ref="K195:K204" si="37">+J195/J$205</f>
        <v>0.10136986301369863</v>
      </c>
    </row>
    <row r="196" spans="1:11">
      <c r="A196" s="20" t="s">
        <v>129</v>
      </c>
      <c r="B196" s="13">
        <v>3</v>
      </c>
      <c r="C196" s="13">
        <v>89</v>
      </c>
      <c r="D196" s="13">
        <v>2</v>
      </c>
      <c r="E196" s="13">
        <v>62</v>
      </c>
      <c r="F196" s="13">
        <v>15</v>
      </c>
      <c r="G196" s="13">
        <v>2</v>
      </c>
      <c r="H196" s="13">
        <v>57</v>
      </c>
      <c r="I196" s="13">
        <v>15</v>
      </c>
      <c r="J196" s="3">
        <f t="shared" si="36"/>
        <v>245</v>
      </c>
      <c r="K196" s="40">
        <f t="shared" si="37"/>
        <v>0.22374429223744291</v>
      </c>
    </row>
    <row r="197" spans="1:11">
      <c r="A197" s="20" t="s">
        <v>130</v>
      </c>
      <c r="B197" s="13">
        <v>4</v>
      </c>
      <c r="C197" s="13">
        <v>55</v>
      </c>
      <c r="D197" s="13">
        <v>2</v>
      </c>
      <c r="E197" s="13">
        <v>34</v>
      </c>
      <c r="F197" s="13">
        <v>13</v>
      </c>
      <c r="G197" s="13">
        <v>0</v>
      </c>
      <c r="H197" s="13">
        <v>38</v>
      </c>
      <c r="I197" s="13">
        <v>5</v>
      </c>
      <c r="J197" s="3">
        <f t="shared" si="36"/>
        <v>151</v>
      </c>
      <c r="K197" s="40">
        <f t="shared" si="37"/>
        <v>0.13789954337899543</v>
      </c>
    </row>
    <row r="198" spans="1:11">
      <c r="A198" s="20" t="s">
        <v>131</v>
      </c>
      <c r="B198" s="13">
        <v>3</v>
      </c>
      <c r="C198" s="13">
        <v>10</v>
      </c>
      <c r="D198" s="13">
        <v>3</v>
      </c>
      <c r="E198" s="13">
        <v>9</v>
      </c>
      <c r="F198" s="13">
        <v>2</v>
      </c>
      <c r="G198" s="13">
        <v>2</v>
      </c>
      <c r="H198" s="13">
        <v>9</v>
      </c>
      <c r="I198" s="13">
        <v>4</v>
      </c>
      <c r="J198" s="3">
        <f>SUM(B198:I198)</f>
        <v>42</v>
      </c>
      <c r="K198" s="40">
        <f t="shared" si="37"/>
        <v>3.8356164383561646E-2</v>
      </c>
    </row>
    <row r="199" spans="1:11">
      <c r="A199" s="20" t="s">
        <v>132</v>
      </c>
      <c r="B199" s="13">
        <v>1</v>
      </c>
      <c r="C199" s="13">
        <v>15</v>
      </c>
      <c r="D199" s="13">
        <v>0</v>
      </c>
      <c r="E199" s="13">
        <v>3</v>
      </c>
      <c r="F199" s="13">
        <v>4</v>
      </c>
      <c r="G199" s="13">
        <v>0</v>
      </c>
      <c r="H199" s="13">
        <v>11</v>
      </c>
      <c r="I199" s="13">
        <v>2</v>
      </c>
      <c r="J199" s="3">
        <f t="shared" ref="J199:J204" si="38">SUM(B199:I199)</f>
        <v>36</v>
      </c>
      <c r="K199" s="40">
        <f t="shared" si="37"/>
        <v>3.287671232876712E-2</v>
      </c>
    </row>
    <row r="200" spans="1:11">
      <c r="A200" s="20" t="s">
        <v>144</v>
      </c>
      <c r="B200" s="13">
        <v>1</v>
      </c>
      <c r="C200" s="13">
        <v>5</v>
      </c>
      <c r="D200" s="13">
        <v>0</v>
      </c>
      <c r="E200" s="13">
        <v>3</v>
      </c>
      <c r="F200" s="13">
        <v>1</v>
      </c>
      <c r="G200" s="13">
        <v>1</v>
      </c>
      <c r="H200" s="13">
        <v>5</v>
      </c>
      <c r="I200" s="13">
        <v>4</v>
      </c>
      <c r="J200" s="3">
        <f t="shared" si="38"/>
        <v>20</v>
      </c>
      <c r="K200" s="40">
        <f t="shared" si="37"/>
        <v>1.8264840182648401E-2</v>
      </c>
    </row>
    <row r="201" spans="1:11">
      <c r="A201" s="20" t="s">
        <v>145</v>
      </c>
      <c r="B201" s="13">
        <v>0</v>
      </c>
      <c r="C201" s="13">
        <v>2</v>
      </c>
      <c r="D201" s="13">
        <v>0</v>
      </c>
      <c r="E201" s="13">
        <v>1</v>
      </c>
      <c r="F201" s="13">
        <v>0</v>
      </c>
      <c r="G201" s="13">
        <v>0</v>
      </c>
      <c r="H201" s="13">
        <v>0</v>
      </c>
      <c r="I201" s="13">
        <v>0</v>
      </c>
      <c r="J201" s="3">
        <f t="shared" si="38"/>
        <v>3</v>
      </c>
      <c r="K201" s="40">
        <f t="shared" si="37"/>
        <v>2.7397260273972603E-3</v>
      </c>
    </row>
    <row r="202" spans="1:11">
      <c r="A202" s="20" t="s">
        <v>135</v>
      </c>
      <c r="B202" s="13">
        <v>0</v>
      </c>
      <c r="C202" s="13">
        <v>0</v>
      </c>
      <c r="D202" s="13">
        <v>0</v>
      </c>
      <c r="E202" s="13">
        <v>0</v>
      </c>
      <c r="F202" s="13">
        <v>0</v>
      </c>
      <c r="G202" s="13">
        <v>0</v>
      </c>
      <c r="H202" s="13">
        <v>0</v>
      </c>
      <c r="I202" s="13">
        <v>0</v>
      </c>
      <c r="J202" s="3">
        <f t="shared" si="38"/>
        <v>0</v>
      </c>
      <c r="K202" s="40">
        <f t="shared" si="37"/>
        <v>0</v>
      </c>
    </row>
    <row r="203" spans="1:11">
      <c r="A203" s="20" t="s">
        <v>136</v>
      </c>
      <c r="B203" s="13">
        <v>1</v>
      </c>
      <c r="C203" s="13">
        <v>8</v>
      </c>
      <c r="D203" s="13">
        <v>0</v>
      </c>
      <c r="E203" s="13">
        <v>6</v>
      </c>
      <c r="F203" s="13">
        <v>0</v>
      </c>
      <c r="G203" s="13">
        <v>0</v>
      </c>
      <c r="H203" s="13">
        <v>11</v>
      </c>
      <c r="I203" s="13">
        <v>1</v>
      </c>
      <c r="J203" s="3">
        <f t="shared" si="38"/>
        <v>27</v>
      </c>
      <c r="K203" s="40">
        <f t="shared" si="37"/>
        <v>2.4657534246575342E-2</v>
      </c>
    </row>
    <row r="204" spans="1:11">
      <c r="A204" s="21" t="s">
        <v>137</v>
      </c>
      <c r="B204" s="13">
        <v>11</v>
      </c>
      <c r="C204" s="13">
        <v>176</v>
      </c>
      <c r="D204" s="13">
        <v>1</v>
      </c>
      <c r="E204" s="13">
        <v>75</v>
      </c>
      <c r="F204" s="13">
        <v>13</v>
      </c>
      <c r="G204" s="13">
        <v>2</v>
      </c>
      <c r="H204" s="13">
        <v>129</v>
      </c>
      <c r="I204" s="13">
        <v>15</v>
      </c>
      <c r="J204" s="3">
        <f t="shared" si="38"/>
        <v>422</v>
      </c>
      <c r="K204" s="40">
        <f t="shared" si="37"/>
        <v>0.38538812785388127</v>
      </c>
    </row>
    <row r="205" spans="1:11">
      <c r="A205" s="18" t="s">
        <v>59</v>
      </c>
      <c r="B205" s="4">
        <f>SUM(B194:B204)</f>
        <v>29</v>
      </c>
      <c r="C205" s="4">
        <f t="shared" ref="C205:K205" si="39">SUM(C194:C204)</f>
        <v>418</v>
      </c>
      <c r="D205" s="4">
        <f t="shared" si="39"/>
        <v>9</v>
      </c>
      <c r="E205" s="4">
        <f t="shared" si="39"/>
        <v>223</v>
      </c>
      <c r="F205" s="4">
        <f t="shared" si="39"/>
        <v>53</v>
      </c>
      <c r="G205" s="4">
        <f t="shared" si="39"/>
        <v>8</v>
      </c>
      <c r="H205" s="4">
        <f t="shared" si="39"/>
        <v>298</v>
      </c>
      <c r="I205" s="4">
        <f t="shared" si="39"/>
        <v>57</v>
      </c>
      <c r="J205" s="4">
        <f t="shared" si="39"/>
        <v>1095</v>
      </c>
      <c r="K205" s="27">
        <f t="shared" si="39"/>
        <v>1</v>
      </c>
    </row>
    <row r="206" spans="1:11">
      <c r="A206" s="6" t="str">
        <f>+A124</f>
        <v>Note 1: Statistics after 28 March 2020 by region are based upon 'principal place of business' and not 'registered office'.</v>
      </c>
      <c r="B206" s="6"/>
      <c r="C206" s="6"/>
      <c r="D206" s="6"/>
      <c r="E206" s="6"/>
      <c r="F206" s="6"/>
      <c r="G206" s="6"/>
      <c r="H206" s="6"/>
      <c r="I206" s="6"/>
      <c r="J206" s="6"/>
    </row>
    <row r="207" spans="1:11" ht="24" customHeight="1">
      <c r="A207" s="98" t="s">
        <v>146</v>
      </c>
      <c r="B207" s="98"/>
      <c r="C207" s="98"/>
      <c r="D207" s="98"/>
      <c r="E207" s="98"/>
      <c r="F207" s="98"/>
      <c r="G207" s="98"/>
      <c r="H207" s="98"/>
      <c r="I207" s="98"/>
      <c r="J207" s="98"/>
    </row>
    <row r="208" spans="1:11">
      <c r="J208" s="11"/>
    </row>
    <row r="209" spans="1:11" ht="26.25" customHeight="1">
      <c r="A209" s="104" t="s">
        <v>280</v>
      </c>
      <c r="B209" s="104"/>
      <c r="C209" s="104"/>
      <c r="D209" s="104"/>
      <c r="E209" s="104"/>
      <c r="F209" s="104"/>
      <c r="G209" s="104"/>
      <c r="H209" s="104"/>
      <c r="I209" s="104"/>
      <c r="J209" s="104"/>
    </row>
    <row r="210" spans="1:11" ht="34.5">
      <c r="A210" s="16"/>
      <c r="B210" s="45" t="s">
        <v>44</v>
      </c>
      <c r="C210" s="45" t="s">
        <v>45</v>
      </c>
      <c r="D210" s="45" t="s">
        <v>46</v>
      </c>
      <c r="E210" s="45" t="s">
        <v>47</v>
      </c>
      <c r="F210" s="45" t="s">
        <v>62</v>
      </c>
      <c r="G210" s="45" t="s">
        <v>49</v>
      </c>
      <c r="H210" s="45" t="s">
        <v>50</v>
      </c>
      <c r="I210" s="45" t="s">
        <v>51</v>
      </c>
      <c r="J210" s="31" t="s">
        <v>52</v>
      </c>
      <c r="K210" s="31" t="s">
        <v>53</v>
      </c>
    </row>
    <row r="211" spans="1:11">
      <c r="A211" s="22">
        <v>0</v>
      </c>
      <c r="B211" s="13">
        <v>19</v>
      </c>
      <c r="C211" s="13">
        <v>315</v>
      </c>
      <c r="D211" s="13">
        <v>4</v>
      </c>
      <c r="E211" s="13">
        <v>156</v>
      </c>
      <c r="F211" s="13">
        <v>39</v>
      </c>
      <c r="G211" s="13">
        <v>7</v>
      </c>
      <c r="H211" s="13">
        <v>207</v>
      </c>
      <c r="I211" s="13">
        <v>44</v>
      </c>
      <c r="J211" s="3">
        <f t="shared" ref="J211:J218" si="40">SUM(B211:I211)</f>
        <v>791</v>
      </c>
      <c r="K211" s="40">
        <f>+J211/J$219</f>
        <v>0.72237442922374429</v>
      </c>
    </row>
    <row r="212" spans="1:11">
      <c r="A212" s="87" t="s">
        <v>148</v>
      </c>
      <c r="B212" s="13">
        <v>7</v>
      </c>
      <c r="C212" s="13">
        <v>64</v>
      </c>
      <c r="D212" s="13">
        <v>3</v>
      </c>
      <c r="E212" s="13">
        <v>42</v>
      </c>
      <c r="F212" s="13">
        <v>7</v>
      </c>
      <c r="G212" s="13">
        <v>0</v>
      </c>
      <c r="H212" s="13">
        <v>56</v>
      </c>
      <c r="I212" s="13">
        <v>9</v>
      </c>
      <c r="J212" s="3">
        <f t="shared" si="40"/>
        <v>188</v>
      </c>
      <c r="K212" s="40">
        <f t="shared" ref="K212:K218" si="41">+J212/J$219</f>
        <v>0.17168949771689498</v>
      </c>
    </row>
    <row r="213" spans="1:11">
      <c r="A213" s="87" t="s">
        <v>132</v>
      </c>
      <c r="B213" s="13">
        <v>0</v>
      </c>
      <c r="C213" s="13">
        <v>9</v>
      </c>
      <c r="D213" s="13">
        <v>0</v>
      </c>
      <c r="E213" s="13">
        <v>9</v>
      </c>
      <c r="F213" s="13">
        <v>3</v>
      </c>
      <c r="G213" s="13">
        <v>1</v>
      </c>
      <c r="H213" s="13">
        <v>3</v>
      </c>
      <c r="I213" s="13">
        <v>2</v>
      </c>
      <c r="J213" s="3">
        <f t="shared" si="40"/>
        <v>27</v>
      </c>
      <c r="K213" s="40">
        <f t="shared" si="41"/>
        <v>2.4657534246575342E-2</v>
      </c>
    </row>
    <row r="214" spans="1:11">
      <c r="A214" s="83" t="s">
        <v>149</v>
      </c>
      <c r="B214" s="13">
        <v>1</v>
      </c>
      <c r="C214" s="13">
        <v>5</v>
      </c>
      <c r="D214" s="13">
        <v>0</v>
      </c>
      <c r="E214" s="13">
        <v>3</v>
      </c>
      <c r="F214" s="13">
        <v>1</v>
      </c>
      <c r="G214" s="13">
        <v>0</v>
      </c>
      <c r="H214" s="13">
        <v>3</v>
      </c>
      <c r="I214" s="13">
        <v>0</v>
      </c>
      <c r="J214" s="3">
        <f t="shared" si="40"/>
        <v>13</v>
      </c>
      <c r="K214" s="40">
        <f t="shared" si="41"/>
        <v>1.1872146118721462E-2</v>
      </c>
    </row>
    <row r="215" spans="1:11">
      <c r="A215" s="87" t="s">
        <v>114</v>
      </c>
      <c r="B215" s="13">
        <v>1</v>
      </c>
      <c r="C215" s="13">
        <v>6</v>
      </c>
      <c r="D215" s="13">
        <v>1</v>
      </c>
      <c r="E215" s="13">
        <v>8</v>
      </c>
      <c r="F215" s="13">
        <v>0</v>
      </c>
      <c r="G215" s="13">
        <v>0</v>
      </c>
      <c r="H215" s="13">
        <v>9</v>
      </c>
      <c r="I215" s="13">
        <v>1</v>
      </c>
      <c r="J215" s="3">
        <f t="shared" si="40"/>
        <v>26</v>
      </c>
      <c r="K215" s="40">
        <f t="shared" si="41"/>
        <v>2.3744292237442923E-2</v>
      </c>
    </row>
    <row r="216" spans="1:11">
      <c r="A216" s="87" t="s">
        <v>115</v>
      </c>
      <c r="B216" s="13">
        <v>1</v>
      </c>
      <c r="C216" s="13">
        <v>0</v>
      </c>
      <c r="D216" s="13">
        <v>0</v>
      </c>
      <c r="E216" s="13">
        <v>1</v>
      </c>
      <c r="F216" s="13">
        <v>0</v>
      </c>
      <c r="G216" s="13">
        <v>0</v>
      </c>
      <c r="H216" s="13">
        <v>3</v>
      </c>
      <c r="I216" s="13">
        <v>0</v>
      </c>
      <c r="J216" s="3">
        <f t="shared" si="40"/>
        <v>5</v>
      </c>
      <c r="K216" s="40">
        <f t="shared" si="41"/>
        <v>4.5662100456621002E-3</v>
      </c>
    </row>
    <row r="217" spans="1:11">
      <c r="A217" s="87" t="s">
        <v>116</v>
      </c>
      <c r="B217" s="13">
        <v>0</v>
      </c>
      <c r="C217" s="13">
        <v>4</v>
      </c>
      <c r="D217" s="13">
        <v>0</v>
      </c>
      <c r="E217" s="13">
        <v>0</v>
      </c>
      <c r="F217" s="13">
        <v>0</v>
      </c>
      <c r="G217" s="13">
        <v>0</v>
      </c>
      <c r="H217" s="13">
        <v>7</v>
      </c>
      <c r="I217" s="13">
        <v>0</v>
      </c>
      <c r="J217" s="3">
        <f t="shared" si="40"/>
        <v>11</v>
      </c>
      <c r="K217" s="40">
        <f t="shared" si="41"/>
        <v>1.0045662100456621E-2</v>
      </c>
    </row>
    <row r="218" spans="1:11">
      <c r="A218" s="87" t="s">
        <v>136</v>
      </c>
      <c r="B218" s="13">
        <v>0</v>
      </c>
      <c r="C218" s="13">
        <v>15</v>
      </c>
      <c r="D218" s="13">
        <v>1</v>
      </c>
      <c r="E218" s="13">
        <v>4</v>
      </c>
      <c r="F218" s="13">
        <v>3</v>
      </c>
      <c r="G218" s="13">
        <v>0</v>
      </c>
      <c r="H218" s="13">
        <v>10</v>
      </c>
      <c r="I218" s="13">
        <v>1</v>
      </c>
      <c r="J218" s="3">
        <f t="shared" si="40"/>
        <v>34</v>
      </c>
      <c r="K218" s="40">
        <f t="shared" si="41"/>
        <v>3.1050228310502283E-2</v>
      </c>
    </row>
    <row r="219" spans="1:11">
      <c r="A219" s="18" t="s">
        <v>59</v>
      </c>
      <c r="B219" s="4">
        <f t="shared" ref="B219:K219" si="42">SUM(B211:B218)</f>
        <v>29</v>
      </c>
      <c r="C219" s="4">
        <f t="shared" si="42"/>
        <v>418</v>
      </c>
      <c r="D219" s="4">
        <f t="shared" si="42"/>
        <v>9</v>
      </c>
      <c r="E219" s="4">
        <f t="shared" si="42"/>
        <v>223</v>
      </c>
      <c r="F219" s="4">
        <f t="shared" si="42"/>
        <v>53</v>
      </c>
      <c r="G219" s="4">
        <f t="shared" si="42"/>
        <v>8</v>
      </c>
      <c r="H219" s="4">
        <f t="shared" si="42"/>
        <v>298</v>
      </c>
      <c r="I219" s="4">
        <f t="shared" si="42"/>
        <v>57</v>
      </c>
      <c r="J219" s="4">
        <f t="shared" si="42"/>
        <v>1095</v>
      </c>
      <c r="K219" s="27">
        <f t="shared" si="42"/>
        <v>1</v>
      </c>
    </row>
    <row r="220" spans="1:11" ht="15" customHeight="1">
      <c r="A220" s="6" t="str">
        <f>+A206</f>
        <v>Note 1: Statistics after 28 March 2020 by region are based upon 'principal place of business' and not 'registered office'.</v>
      </c>
      <c r="B220" s="6"/>
      <c r="C220" s="6"/>
      <c r="D220" s="6"/>
      <c r="E220" s="6"/>
      <c r="F220" s="6"/>
      <c r="G220" s="6"/>
      <c r="H220" s="6"/>
      <c r="I220" s="6"/>
      <c r="J220" s="6"/>
    </row>
    <row r="221" spans="1:11">
      <c r="A221" s="6"/>
      <c r="B221" s="59"/>
      <c r="C221" s="59"/>
      <c r="D221" s="59"/>
      <c r="E221" s="59"/>
      <c r="F221" s="59"/>
      <c r="G221" s="59"/>
      <c r="H221" s="59"/>
      <c r="I221" s="59"/>
      <c r="J221" s="59"/>
    </row>
    <row r="222" spans="1:11" ht="45.75" customHeight="1">
      <c r="A222" s="103" t="s">
        <v>281</v>
      </c>
      <c r="B222" s="103"/>
      <c r="C222" s="103"/>
      <c r="D222" s="103"/>
      <c r="E222" s="103"/>
      <c r="F222" s="103"/>
      <c r="G222" s="103"/>
      <c r="H222" s="103"/>
      <c r="I222" s="103"/>
      <c r="J222" s="103"/>
    </row>
    <row r="223" spans="1:11" ht="34.5">
      <c r="A223" s="16"/>
      <c r="B223" s="45" t="s">
        <v>44</v>
      </c>
      <c r="C223" s="45" t="s">
        <v>45</v>
      </c>
      <c r="D223" s="45" t="s">
        <v>46</v>
      </c>
      <c r="E223" s="45" t="s">
        <v>47</v>
      </c>
      <c r="F223" s="45" t="s">
        <v>62</v>
      </c>
      <c r="G223" s="45" t="s">
        <v>49</v>
      </c>
      <c r="H223" s="45" t="s">
        <v>50</v>
      </c>
      <c r="I223" s="45" t="s">
        <v>51</v>
      </c>
      <c r="J223" s="31" t="s">
        <v>52</v>
      </c>
      <c r="K223" s="31" t="s">
        <v>53</v>
      </c>
    </row>
    <row r="224" spans="1:11">
      <c r="A224" s="22" t="s">
        <v>151</v>
      </c>
      <c r="B224" s="13">
        <v>1</v>
      </c>
      <c r="C224" s="13">
        <v>24</v>
      </c>
      <c r="D224" s="13">
        <v>0</v>
      </c>
      <c r="E224" s="13">
        <v>15</v>
      </c>
      <c r="F224" s="13">
        <v>1</v>
      </c>
      <c r="G224" s="13">
        <v>0</v>
      </c>
      <c r="H224" s="13">
        <v>22</v>
      </c>
      <c r="I224" s="13">
        <v>3</v>
      </c>
      <c r="J224" s="3">
        <f>SUM(B224:I224)</f>
        <v>66</v>
      </c>
      <c r="K224" s="40">
        <f>+J224/J$231</f>
        <v>6.0273972602739728E-2</v>
      </c>
    </row>
    <row r="225" spans="1:11">
      <c r="A225" s="22" t="s">
        <v>152</v>
      </c>
      <c r="B225" s="13">
        <v>8</v>
      </c>
      <c r="C225" s="13">
        <v>134</v>
      </c>
      <c r="D225" s="13">
        <v>1</v>
      </c>
      <c r="E225" s="13">
        <v>77</v>
      </c>
      <c r="F225" s="13">
        <v>16</v>
      </c>
      <c r="G225" s="13">
        <v>4</v>
      </c>
      <c r="H225" s="13">
        <v>91</v>
      </c>
      <c r="I225" s="13">
        <v>17</v>
      </c>
      <c r="J225" s="3">
        <f t="shared" ref="J225:J230" si="43">SUM(B225:I225)</f>
        <v>348</v>
      </c>
      <c r="K225" s="40">
        <f t="shared" ref="K225:K230" si="44">+J225/J$231</f>
        <v>0.31780821917808222</v>
      </c>
    </row>
    <row r="226" spans="1:11">
      <c r="A226" s="22" t="s">
        <v>112</v>
      </c>
      <c r="B226" s="13">
        <v>8</v>
      </c>
      <c r="C226" s="13">
        <v>119</v>
      </c>
      <c r="D226" s="13">
        <v>4</v>
      </c>
      <c r="E226" s="13">
        <v>78</v>
      </c>
      <c r="F226" s="13">
        <v>17</v>
      </c>
      <c r="G226" s="13">
        <v>1</v>
      </c>
      <c r="H226" s="13">
        <v>78</v>
      </c>
      <c r="I226" s="13">
        <v>13</v>
      </c>
      <c r="J226" s="3">
        <f t="shared" si="43"/>
        <v>318</v>
      </c>
      <c r="K226" s="40">
        <f t="shared" si="44"/>
        <v>0.29041095890410956</v>
      </c>
    </row>
    <row r="227" spans="1:11">
      <c r="A227" s="22" t="s">
        <v>132</v>
      </c>
      <c r="B227" s="13">
        <v>6</v>
      </c>
      <c r="C227" s="13">
        <v>73</v>
      </c>
      <c r="D227" s="13">
        <v>2</v>
      </c>
      <c r="E227" s="13">
        <v>26</v>
      </c>
      <c r="F227" s="13">
        <v>10</v>
      </c>
      <c r="G227" s="13">
        <v>1</v>
      </c>
      <c r="H227" s="13">
        <v>63</v>
      </c>
      <c r="I227" s="13">
        <v>14</v>
      </c>
      <c r="J227" s="3">
        <f t="shared" si="43"/>
        <v>195</v>
      </c>
      <c r="K227" s="40">
        <f t="shared" si="44"/>
        <v>0.17808219178082191</v>
      </c>
    </row>
    <row r="228" spans="1:11">
      <c r="A228" s="87" t="s">
        <v>153</v>
      </c>
      <c r="B228" s="13">
        <v>3</v>
      </c>
      <c r="C228" s="13">
        <v>40</v>
      </c>
      <c r="D228" s="13">
        <v>2</v>
      </c>
      <c r="E228" s="13">
        <v>17</v>
      </c>
      <c r="F228" s="13">
        <v>6</v>
      </c>
      <c r="G228" s="13">
        <v>2</v>
      </c>
      <c r="H228" s="13">
        <v>25</v>
      </c>
      <c r="I228" s="13">
        <v>6</v>
      </c>
      <c r="J228" s="3">
        <f t="shared" si="43"/>
        <v>101</v>
      </c>
      <c r="K228" s="40">
        <f t="shared" si="44"/>
        <v>9.223744292237443E-2</v>
      </c>
    </row>
    <row r="229" spans="1:11">
      <c r="A229" s="87" t="s">
        <v>154</v>
      </c>
      <c r="B229" s="13">
        <v>2</v>
      </c>
      <c r="C229" s="13">
        <v>14</v>
      </c>
      <c r="D229" s="13">
        <v>0</v>
      </c>
      <c r="E229" s="13">
        <v>4</v>
      </c>
      <c r="F229" s="13">
        <v>1</v>
      </c>
      <c r="G229" s="13">
        <v>0</v>
      </c>
      <c r="H229" s="13">
        <v>13</v>
      </c>
      <c r="I229" s="13">
        <v>3</v>
      </c>
      <c r="J229" s="3">
        <f t="shared" si="43"/>
        <v>37</v>
      </c>
      <c r="K229" s="40">
        <f t="shared" si="44"/>
        <v>3.3789954337899546E-2</v>
      </c>
    </row>
    <row r="230" spans="1:11">
      <c r="A230" s="87" t="s">
        <v>136</v>
      </c>
      <c r="B230" s="13">
        <v>1</v>
      </c>
      <c r="C230" s="13">
        <v>14</v>
      </c>
      <c r="D230" s="13">
        <v>0</v>
      </c>
      <c r="E230" s="13">
        <v>6</v>
      </c>
      <c r="F230" s="13">
        <v>2</v>
      </c>
      <c r="G230" s="13">
        <v>0</v>
      </c>
      <c r="H230" s="13">
        <v>6</v>
      </c>
      <c r="I230" s="13">
        <v>1</v>
      </c>
      <c r="J230" s="3">
        <f t="shared" si="43"/>
        <v>30</v>
      </c>
      <c r="K230" s="40">
        <f t="shared" si="44"/>
        <v>2.7397260273972601E-2</v>
      </c>
    </row>
    <row r="231" spans="1:11">
      <c r="A231" s="18" t="s">
        <v>59</v>
      </c>
      <c r="B231" s="4">
        <f>SUM(B224:B230)</f>
        <v>29</v>
      </c>
      <c r="C231" s="4">
        <f t="shared" ref="C231:K231" si="45">SUM(C224:C230)</f>
        <v>418</v>
      </c>
      <c r="D231" s="4">
        <f t="shared" si="45"/>
        <v>9</v>
      </c>
      <c r="E231" s="4">
        <f t="shared" si="45"/>
        <v>223</v>
      </c>
      <c r="F231" s="4">
        <f t="shared" si="45"/>
        <v>53</v>
      </c>
      <c r="G231" s="4">
        <f t="shared" si="45"/>
        <v>8</v>
      </c>
      <c r="H231" s="4">
        <f t="shared" si="45"/>
        <v>298</v>
      </c>
      <c r="I231" s="4">
        <f t="shared" si="45"/>
        <v>57</v>
      </c>
      <c r="J231" s="4">
        <f t="shared" si="45"/>
        <v>1095</v>
      </c>
      <c r="K231" s="27">
        <f t="shared" si="45"/>
        <v>1</v>
      </c>
    </row>
    <row r="232" spans="1:11">
      <c r="A232" s="6" t="str">
        <f>+A220</f>
        <v>Note 1: Statistics after 28 March 2020 by region are based upon 'principal place of business' and not 'registered office'.</v>
      </c>
      <c r="B232" s="6"/>
      <c r="C232" s="6"/>
      <c r="D232" s="6"/>
      <c r="E232" s="6"/>
      <c r="F232" s="6"/>
      <c r="G232" s="6"/>
      <c r="H232" s="6"/>
      <c r="I232" s="6"/>
      <c r="J232" s="6"/>
    </row>
    <row r="233" spans="1:11">
      <c r="A233" s="90"/>
      <c r="B233" s="90"/>
      <c r="C233" s="90"/>
      <c r="D233" s="90"/>
      <c r="E233" s="90"/>
      <c r="F233" s="90"/>
      <c r="G233" s="90"/>
      <c r="H233" s="90"/>
      <c r="I233" s="90"/>
      <c r="J233" s="90"/>
    </row>
    <row r="234" spans="1:11" ht="41.25" customHeight="1">
      <c r="A234" s="103" t="s">
        <v>282</v>
      </c>
      <c r="B234" s="103"/>
      <c r="C234" s="103"/>
      <c r="D234" s="103"/>
      <c r="E234" s="103"/>
      <c r="F234" s="103"/>
      <c r="G234" s="103"/>
      <c r="H234" s="103"/>
      <c r="I234" s="103"/>
      <c r="J234" s="103"/>
    </row>
    <row r="235" spans="1:11" ht="34.5">
      <c r="A235" s="16"/>
      <c r="B235" s="1" t="s">
        <v>44</v>
      </c>
      <c r="C235" s="1" t="s">
        <v>45</v>
      </c>
      <c r="D235" s="1" t="s">
        <v>46</v>
      </c>
      <c r="E235" s="1" t="s">
        <v>47</v>
      </c>
      <c r="F235" s="1" t="s">
        <v>62</v>
      </c>
      <c r="G235" s="1" t="s">
        <v>49</v>
      </c>
      <c r="H235" s="1" t="s">
        <v>50</v>
      </c>
      <c r="I235" s="1" t="s">
        <v>51</v>
      </c>
      <c r="J235" s="2" t="s">
        <v>52</v>
      </c>
      <c r="K235" s="31" t="s">
        <v>53</v>
      </c>
    </row>
    <row r="236" spans="1:11">
      <c r="A236" s="96" t="s">
        <v>156</v>
      </c>
      <c r="B236" s="96"/>
      <c r="C236" s="96"/>
      <c r="D236" s="96"/>
      <c r="E236" s="96"/>
      <c r="F236" s="96"/>
      <c r="G236" s="96"/>
      <c r="H236" s="96"/>
      <c r="I236" s="96"/>
      <c r="J236" s="96"/>
      <c r="K236" s="61"/>
    </row>
    <row r="237" spans="1:11">
      <c r="A237" s="23" t="s">
        <v>157</v>
      </c>
      <c r="B237" s="13">
        <v>23</v>
      </c>
      <c r="C237" s="13">
        <v>350</v>
      </c>
      <c r="D237" s="13">
        <v>7</v>
      </c>
      <c r="E237" s="13">
        <v>195</v>
      </c>
      <c r="F237" s="13">
        <v>39</v>
      </c>
      <c r="G237" s="13">
        <v>4</v>
      </c>
      <c r="H237" s="13">
        <v>231</v>
      </c>
      <c r="I237" s="13">
        <v>47</v>
      </c>
      <c r="J237" s="3">
        <f t="shared" ref="J237:J242" si="46">SUM(B237:I237)</f>
        <v>896</v>
      </c>
      <c r="K237" s="40">
        <f>+J237/J$243</f>
        <v>0.81826484018264845</v>
      </c>
    </row>
    <row r="238" spans="1:11">
      <c r="A238" s="22" t="s">
        <v>158</v>
      </c>
      <c r="B238" s="13">
        <v>3</v>
      </c>
      <c r="C238" s="13">
        <v>36</v>
      </c>
      <c r="D238" s="13">
        <v>2</v>
      </c>
      <c r="E238" s="13">
        <v>17</v>
      </c>
      <c r="F238" s="13">
        <v>8</v>
      </c>
      <c r="G238" s="13">
        <v>4</v>
      </c>
      <c r="H238" s="13">
        <v>40</v>
      </c>
      <c r="I238" s="13">
        <v>5</v>
      </c>
      <c r="J238" s="3">
        <f t="shared" si="46"/>
        <v>115</v>
      </c>
      <c r="K238" s="40">
        <f t="shared" ref="K238:K242" si="47">+J238/J$243</f>
        <v>0.1050228310502283</v>
      </c>
    </row>
    <row r="239" spans="1:11">
      <c r="A239" s="22" t="s">
        <v>159</v>
      </c>
      <c r="B239" s="13">
        <v>0</v>
      </c>
      <c r="C239" s="13">
        <v>12</v>
      </c>
      <c r="D239" s="13">
        <v>0</v>
      </c>
      <c r="E239" s="13">
        <v>2</v>
      </c>
      <c r="F239" s="13">
        <v>2</v>
      </c>
      <c r="G239" s="13">
        <v>0</v>
      </c>
      <c r="H239" s="13">
        <v>9</v>
      </c>
      <c r="I239" s="13">
        <v>2</v>
      </c>
      <c r="J239" s="3">
        <f t="shared" si="46"/>
        <v>27</v>
      </c>
      <c r="K239" s="40">
        <f t="shared" si="47"/>
        <v>2.4657534246575342E-2</v>
      </c>
    </row>
    <row r="240" spans="1:11">
      <c r="A240" s="22" t="s">
        <v>160</v>
      </c>
      <c r="B240" s="13">
        <v>1</v>
      </c>
      <c r="C240" s="13">
        <v>2</v>
      </c>
      <c r="D240" s="13">
        <v>0</v>
      </c>
      <c r="E240" s="13">
        <v>0</v>
      </c>
      <c r="F240" s="13">
        <v>0</v>
      </c>
      <c r="G240" s="13">
        <v>0</v>
      </c>
      <c r="H240" s="13">
        <v>2</v>
      </c>
      <c r="I240" s="13">
        <v>0</v>
      </c>
      <c r="J240" s="3">
        <f t="shared" si="46"/>
        <v>5</v>
      </c>
      <c r="K240" s="40">
        <f t="shared" si="47"/>
        <v>4.5662100456621002E-3</v>
      </c>
    </row>
    <row r="241" spans="1:11">
      <c r="A241" s="22" t="s">
        <v>136</v>
      </c>
      <c r="B241" s="13">
        <v>0</v>
      </c>
      <c r="C241" s="13">
        <v>0</v>
      </c>
      <c r="D241" s="13">
        <v>0</v>
      </c>
      <c r="E241" s="13">
        <v>0</v>
      </c>
      <c r="F241" s="13">
        <v>0</v>
      </c>
      <c r="G241" s="13">
        <v>0</v>
      </c>
      <c r="H241" s="13">
        <v>1</v>
      </c>
      <c r="I241" s="13">
        <v>0</v>
      </c>
      <c r="J241" s="3">
        <f t="shared" si="46"/>
        <v>1</v>
      </c>
      <c r="K241" s="40">
        <f t="shared" si="47"/>
        <v>9.1324200913242006E-4</v>
      </c>
    </row>
    <row r="242" spans="1:11">
      <c r="A242" s="22" t="s">
        <v>161</v>
      </c>
      <c r="B242" s="13">
        <v>2</v>
      </c>
      <c r="C242" s="13">
        <v>18</v>
      </c>
      <c r="D242" s="13">
        <v>0</v>
      </c>
      <c r="E242" s="13">
        <v>9</v>
      </c>
      <c r="F242" s="13">
        <v>4</v>
      </c>
      <c r="G242" s="13">
        <v>0</v>
      </c>
      <c r="H242" s="13">
        <v>15</v>
      </c>
      <c r="I242" s="13">
        <v>3</v>
      </c>
      <c r="J242" s="3">
        <f t="shared" si="46"/>
        <v>51</v>
      </c>
      <c r="K242" s="40">
        <f t="shared" si="47"/>
        <v>4.6575342465753428E-2</v>
      </c>
    </row>
    <row r="243" spans="1:11">
      <c r="A243" s="18" t="s">
        <v>59</v>
      </c>
      <c r="B243" s="4">
        <f>SUM(B237:B242)</f>
        <v>29</v>
      </c>
      <c r="C243" s="4">
        <f t="shared" ref="C243:K243" si="48">SUM(C237:C242)</f>
        <v>418</v>
      </c>
      <c r="D243" s="4">
        <f t="shared" si="48"/>
        <v>9</v>
      </c>
      <c r="E243" s="4">
        <f t="shared" si="48"/>
        <v>223</v>
      </c>
      <c r="F243" s="4">
        <f t="shared" si="48"/>
        <v>53</v>
      </c>
      <c r="G243" s="4">
        <f t="shared" si="48"/>
        <v>8</v>
      </c>
      <c r="H243" s="4">
        <f t="shared" si="48"/>
        <v>298</v>
      </c>
      <c r="I243" s="4">
        <f t="shared" si="48"/>
        <v>57</v>
      </c>
      <c r="J243" s="4">
        <f t="shared" si="48"/>
        <v>1095</v>
      </c>
      <c r="K243" s="27">
        <f t="shared" si="48"/>
        <v>1</v>
      </c>
    </row>
    <row r="244" spans="1:11">
      <c r="A244" s="96" t="s">
        <v>162</v>
      </c>
      <c r="B244" s="96"/>
      <c r="C244" s="96"/>
      <c r="D244" s="96"/>
      <c r="E244" s="96"/>
      <c r="F244" s="96"/>
      <c r="G244" s="96"/>
      <c r="H244" s="96"/>
      <c r="I244" s="96"/>
      <c r="J244" s="96"/>
      <c r="K244" s="61"/>
    </row>
    <row r="245" spans="1:11">
      <c r="A245" s="23" t="s">
        <v>163</v>
      </c>
      <c r="B245" s="13">
        <v>11</v>
      </c>
      <c r="C245" s="13">
        <v>161</v>
      </c>
      <c r="D245" s="13">
        <v>4</v>
      </c>
      <c r="E245" s="13">
        <v>102</v>
      </c>
      <c r="F245" s="13">
        <v>17</v>
      </c>
      <c r="G245" s="13">
        <v>1</v>
      </c>
      <c r="H245" s="13">
        <v>116</v>
      </c>
      <c r="I245" s="13">
        <v>21</v>
      </c>
      <c r="J245" s="3">
        <f t="shared" ref="J245:J252" si="49">SUM(B245:I245)</f>
        <v>433</v>
      </c>
      <c r="K245" s="40">
        <f>+J245/J$253</f>
        <v>0.39543378995433792</v>
      </c>
    </row>
    <row r="246" spans="1:11">
      <c r="A246" s="22" t="s">
        <v>112</v>
      </c>
      <c r="B246" s="13">
        <v>6</v>
      </c>
      <c r="C246" s="13">
        <v>88</v>
      </c>
      <c r="D246" s="13">
        <v>1</v>
      </c>
      <c r="E246" s="13">
        <v>43</v>
      </c>
      <c r="F246" s="13">
        <v>14</v>
      </c>
      <c r="G246" s="13">
        <v>3</v>
      </c>
      <c r="H246" s="13">
        <v>52</v>
      </c>
      <c r="I246" s="13">
        <v>8</v>
      </c>
      <c r="J246" s="3">
        <f t="shared" si="49"/>
        <v>215</v>
      </c>
      <c r="K246" s="40">
        <f t="shared" ref="K246:K252" si="50">+J246/J$253</f>
        <v>0.19634703196347031</v>
      </c>
    </row>
    <row r="247" spans="1:11">
      <c r="A247" s="22" t="s">
        <v>132</v>
      </c>
      <c r="B247" s="13">
        <v>5</v>
      </c>
      <c r="C247" s="13">
        <v>66</v>
      </c>
      <c r="D247" s="13">
        <v>3</v>
      </c>
      <c r="E247" s="13">
        <v>34</v>
      </c>
      <c r="F247" s="13">
        <v>13</v>
      </c>
      <c r="G247" s="13">
        <v>1</v>
      </c>
      <c r="H247" s="13">
        <v>50</v>
      </c>
      <c r="I247" s="13">
        <v>12</v>
      </c>
      <c r="J247" s="3">
        <f t="shared" si="49"/>
        <v>184</v>
      </c>
      <c r="K247" s="40">
        <f t="shared" si="50"/>
        <v>0.16803652968036531</v>
      </c>
    </row>
    <row r="248" spans="1:11">
      <c r="A248" s="22" t="s">
        <v>153</v>
      </c>
      <c r="B248" s="13">
        <v>3</v>
      </c>
      <c r="C248" s="13">
        <v>40</v>
      </c>
      <c r="D248" s="13">
        <v>1</v>
      </c>
      <c r="E248" s="13">
        <v>16</v>
      </c>
      <c r="F248" s="13">
        <v>4</v>
      </c>
      <c r="G248" s="13">
        <v>3</v>
      </c>
      <c r="H248" s="13">
        <v>31</v>
      </c>
      <c r="I248" s="13">
        <v>5</v>
      </c>
      <c r="J248" s="3">
        <f t="shared" si="49"/>
        <v>103</v>
      </c>
      <c r="K248" s="40">
        <f t="shared" si="50"/>
        <v>9.4063926940639267E-2</v>
      </c>
    </row>
    <row r="249" spans="1:11">
      <c r="A249" s="22" t="s">
        <v>123</v>
      </c>
      <c r="B249" s="13">
        <v>2</v>
      </c>
      <c r="C249" s="13">
        <v>39</v>
      </c>
      <c r="D249" s="13">
        <v>0</v>
      </c>
      <c r="E249" s="13">
        <v>19</v>
      </c>
      <c r="F249" s="13">
        <v>1</v>
      </c>
      <c r="G249" s="13">
        <v>0</v>
      </c>
      <c r="H249" s="13">
        <v>28</v>
      </c>
      <c r="I249" s="13">
        <v>7</v>
      </c>
      <c r="J249" s="3">
        <f t="shared" si="49"/>
        <v>96</v>
      </c>
      <c r="K249" s="40">
        <f t="shared" si="50"/>
        <v>8.7671232876712329E-2</v>
      </c>
    </row>
    <row r="250" spans="1:11">
      <c r="A250" s="22" t="s">
        <v>124</v>
      </c>
      <c r="B250" s="13">
        <v>0</v>
      </c>
      <c r="C250" s="13">
        <v>5</v>
      </c>
      <c r="D250" s="13">
        <v>0</v>
      </c>
      <c r="E250" s="13">
        <v>0</v>
      </c>
      <c r="F250" s="13">
        <v>0</v>
      </c>
      <c r="G250" s="13">
        <v>0</v>
      </c>
      <c r="H250" s="13">
        <v>3</v>
      </c>
      <c r="I250" s="13">
        <v>1</v>
      </c>
      <c r="J250" s="3">
        <f t="shared" si="49"/>
        <v>9</v>
      </c>
      <c r="K250" s="40">
        <f t="shared" si="50"/>
        <v>8.21917808219178E-3</v>
      </c>
    </row>
    <row r="251" spans="1:11">
      <c r="A251" s="22" t="s">
        <v>116</v>
      </c>
      <c r="B251" s="13">
        <v>0</v>
      </c>
      <c r="C251" s="13">
        <v>1</v>
      </c>
      <c r="D251" s="13">
        <v>0</v>
      </c>
      <c r="E251" s="13">
        <v>0</v>
      </c>
      <c r="F251" s="13">
        <v>0</v>
      </c>
      <c r="G251" s="13">
        <v>0</v>
      </c>
      <c r="H251" s="13">
        <v>3</v>
      </c>
      <c r="I251" s="13">
        <v>0</v>
      </c>
      <c r="J251" s="3">
        <f t="shared" si="49"/>
        <v>4</v>
      </c>
      <c r="K251" s="40">
        <f t="shared" si="50"/>
        <v>3.6529680365296802E-3</v>
      </c>
    </row>
    <row r="252" spans="1:11">
      <c r="A252" s="22" t="s">
        <v>161</v>
      </c>
      <c r="B252" s="13">
        <v>2</v>
      </c>
      <c r="C252" s="13">
        <v>18</v>
      </c>
      <c r="D252" s="13">
        <v>0</v>
      </c>
      <c r="E252" s="13">
        <v>9</v>
      </c>
      <c r="F252" s="13">
        <v>4</v>
      </c>
      <c r="G252" s="13">
        <v>0</v>
      </c>
      <c r="H252" s="13">
        <v>15</v>
      </c>
      <c r="I252" s="13">
        <v>3</v>
      </c>
      <c r="J252" s="3">
        <f t="shared" si="49"/>
        <v>51</v>
      </c>
      <c r="K252" s="40">
        <f t="shared" si="50"/>
        <v>4.6575342465753428E-2</v>
      </c>
    </row>
    <row r="253" spans="1:11">
      <c r="A253" s="18" t="s">
        <v>59</v>
      </c>
      <c r="B253" s="4">
        <f t="shared" ref="B253:K253" si="51">SUM(B245:B252)</f>
        <v>29</v>
      </c>
      <c r="C253" s="4">
        <f t="shared" si="51"/>
        <v>418</v>
      </c>
      <c r="D253" s="4">
        <f t="shared" si="51"/>
        <v>9</v>
      </c>
      <c r="E253" s="4">
        <f t="shared" si="51"/>
        <v>223</v>
      </c>
      <c r="F253" s="4">
        <f t="shared" si="51"/>
        <v>53</v>
      </c>
      <c r="G253" s="4">
        <f t="shared" si="51"/>
        <v>8</v>
      </c>
      <c r="H253" s="4">
        <f t="shared" si="51"/>
        <v>298</v>
      </c>
      <c r="I253" s="4">
        <f t="shared" si="51"/>
        <v>57</v>
      </c>
      <c r="J253" s="4">
        <f t="shared" si="51"/>
        <v>1095</v>
      </c>
      <c r="K253" s="27">
        <f t="shared" si="51"/>
        <v>1</v>
      </c>
    </row>
    <row r="254" spans="1:11">
      <c r="A254" s="96" t="s">
        <v>164</v>
      </c>
      <c r="B254" s="96"/>
      <c r="C254" s="96"/>
      <c r="D254" s="96"/>
      <c r="E254" s="96"/>
      <c r="F254" s="96"/>
      <c r="G254" s="96"/>
      <c r="H254" s="96"/>
      <c r="I254" s="96"/>
      <c r="J254" s="96"/>
      <c r="K254" s="61"/>
    </row>
    <row r="255" spans="1:11">
      <c r="A255" s="51" t="s">
        <v>165</v>
      </c>
      <c r="B255" s="4">
        <v>4</v>
      </c>
      <c r="C255" s="4">
        <v>100</v>
      </c>
      <c r="D255" s="4">
        <v>1</v>
      </c>
      <c r="E255" s="4">
        <v>58</v>
      </c>
      <c r="F255" s="4">
        <v>11</v>
      </c>
      <c r="G255" s="4">
        <v>4</v>
      </c>
      <c r="H255" s="4">
        <v>62</v>
      </c>
      <c r="I255" s="4">
        <v>14</v>
      </c>
      <c r="J255" s="4">
        <f>SUM(B255:I255)</f>
        <v>254</v>
      </c>
      <c r="K255" s="48">
        <f>+J255/$J$243</f>
        <v>0.23196347031963471</v>
      </c>
    </row>
    <row r="256" spans="1:11">
      <c r="A256" s="96" t="s">
        <v>166</v>
      </c>
      <c r="B256" s="96"/>
      <c r="C256" s="96"/>
      <c r="D256" s="96"/>
      <c r="E256" s="96"/>
      <c r="F256" s="96"/>
      <c r="G256" s="96"/>
      <c r="H256" s="96"/>
      <c r="I256" s="96"/>
      <c r="J256" s="96"/>
      <c r="K256" s="61"/>
    </row>
    <row r="257" spans="1:12">
      <c r="A257" s="23">
        <v>0</v>
      </c>
      <c r="B257" s="13">
        <v>26</v>
      </c>
      <c r="C257" s="13">
        <v>376</v>
      </c>
      <c r="D257" s="13">
        <v>9</v>
      </c>
      <c r="E257" s="13">
        <v>203</v>
      </c>
      <c r="F257" s="13">
        <v>47</v>
      </c>
      <c r="G257" s="13">
        <v>8</v>
      </c>
      <c r="H257" s="13">
        <v>270</v>
      </c>
      <c r="I257" s="13">
        <v>47</v>
      </c>
      <c r="J257" s="3">
        <f t="shared" ref="J257:J262" si="52">SUM(B257:I257)</f>
        <v>986</v>
      </c>
      <c r="K257" s="40">
        <f>+J257/J$263</f>
        <v>0.90045662100456625</v>
      </c>
    </row>
    <row r="258" spans="1:12">
      <c r="A258" s="22" t="s">
        <v>167</v>
      </c>
      <c r="B258" s="13">
        <v>0</v>
      </c>
      <c r="C258" s="13">
        <v>14</v>
      </c>
      <c r="D258" s="13">
        <v>0</v>
      </c>
      <c r="E258" s="13">
        <v>9</v>
      </c>
      <c r="F258" s="13">
        <v>0</v>
      </c>
      <c r="G258" s="13">
        <v>0</v>
      </c>
      <c r="H258" s="13">
        <v>8</v>
      </c>
      <c r="I258" s="13">
        <v>5</v>
      </c>
      <c r="J258" s="3">
        <f t="shared" si="52"/>
        <v>36</v>
      </c>
      <c r="K258" s="40">
        <f t="shared" ref="K258:K262" si="53">+J258/J$263</f>
        <v>3.287671232876712E-2</v>
      </c>
    </row>
    <row r="259" spans="1:12">
      <c r="A259" s="22" t="s">
        <v>168</v>
      </c>
      <c r="B259" s="13">
        <v>1</v>
      </c>
      <c r="C259" s="13">
        <v>5</v>
      </c>
      <c r="D259" s="13">
        <v>0</v>
      </c>
      <c r="E259" s="13">
        <v>1</v>
      </c>
      <c r="F259" s="13">
        <v>1</v>
      </c>
      <c r="G259" s="13">
        <v>0</v>
      </c>
      <c r="H259" s="13">
        <v>4</v>
      </c>
      <c r="I259" s="13">
        <v>0</v>
      </c>
      <c r="J259" s="3">
        <f t="shared" si="52"/>
        <v>12</v>
      </c>
      <c r="K259" s="40">
        <f t="shared" si="53"/>
        <v>1.0958904109589041E-2</v>
      </c>
    </row>
    <row r="260" spans="1:12">
      <c r="A260" s="22" t="s">
        <v>169</v>
      </c>
      <c r="B260" s="13">
        <v>0</v>
      </c>
      <c r="C260" s="13">
        <v>3</v>
      </c>
      <c r="D260" s="13">
        <v>0</v>
      </c>
      <c r="E260" s="13">
        <v>1</v>
      </c>
      <c r="F260" s="13">
        <v>0</v>
      </c>
      <c r="G260" s="13">
        <v>0</v>
      </c>
      <c r="H260" s="13">
        <v>1</v>
      </c>
      <c r="I260" s="13">
        <v>1</v>
      </c>
      <c r="J260" s="3">
        <f t="shared" si="52"/>
        <v>6</v>
      </c>
      <c r="K260" s="40">
        <f t="shared" si="53"/>
        <v>5.4794520547945206E-3</v>
      </c>
    </row>
    <row r="261" spans="1:12">
      <c r="A261" s="22" t="s">
        <v>170</v>
      </c>
      <c r="B261" s="13">
        <v>0</v>
      </c>
      <c r="C261" s="13">
        <v>2</v>
      </c>
      <c r="D261" s="13">
        <v>0</v>
      </c>
      <c r="E261" s="13">
        <v>0</v>
      </c>
      <c r="F261" s="13">
        <v>1</v>
      </c>
      <c r="G261" s="13">
        <v>0</v>
      </c>
      <c r="H261" s="13">
        <v>0</v>
      </c>
      <c r="I261" s="13">
        <v>1</v>
      </c>
      <c r="J261" s="3">
        <f t="shared" si="52"/>
        <v>4</v>
      </c>
      <c r="K261" s="40">
        <f t="shared" si="53"/>
        <v>3.6529680365296802E-3</v>
      </c>
    </row>
    <row r="262" spans="1:12">
      <c r="A262" s="22" t="s">
        <v>161</v>
      </c>
      <c r="B262" s="13">
        <v>2</v>
      </c>
      <c r="C262" s="13">
        <v>18</v>
      </c>
      <c r="D262" s="13">
        <v>0</v>
      </c>
      <c r="E262" s="13">
        <v>9</v>
      </c>
      <c r="F262" s="13">
        <v>4</v>
      </c>
      <c r="G262" s="13">
        <v>0</v>
      </c>
      <c r="H262" s="13">
        <v>15</v>
      </c>
      <c r="I262" s="13">
        <v>3</v>
      </c>
      <c r="J262" s="3">
        <f t="shared" si="52"/>
        <v>51</v>
      </c>
      <c r="K262" s="40">
        <f t="shared" si="53"/>
        <v>4.6575342465753428E-2</v>
      </c>
    </row>
    <row r="263" spans="1:12">
      <c r="A263" s="18" t="s">
        <v>59</v>
      </c>
      <c r="B263" s="4">
        <f>SUM(B257:B262)</f>
        <v>29</v>
      </c>
      <c r="C263" s="4">
        <f t="shared" ref="C263:K263" si="54">SUM(C257:C262)</f>
        <v>418</v>
      </c>
      <c r="D263" s="4">
        <f t="shared" si="54"/>
        <v>9</v>
      </c>
      <c r="E263" s="4">
        <f t="shared" si="54"/>
        <v>223</v>
      </c>
      <c r="F263" s="4">
        <f t="shared" si="54"/>
        <v>53</v>
      </c>
      <c r="G263" s="4">
        <f t="shared" si="54"/>
        <v>8</v>
      </c>
      <c r="H263" s="4">
        <f t="shared" si="54"/>
        <v>298</v>
      </c>
      <c r="I263" s="4">
        <f t="shared" si="54"/>
        <v>57</v>
      </c>
      <c r="J263" s="4">
        <f t="shared" si="54"/>
        <v>1095</v>
      </c>
      <c r="K263" s="27">
        <f t="shared" si="54"/>
        <v>1</v>
      </c>
    </row>
    <row r="264" spans="1:12" ht="15" customHeight="1">
      <c r="A264" s="6" t="str">
        <f>+A232</f>
        <v>Note 1: Statistics after 28 March 2020 by region are based upon 'principal place of business' and not 'registered office'.</v>
      </c>
      <c r="B264" s="6"/>
      <c r="C264" s="6"/>
      <c r="D264" s="6"/>
      <c r="E264" s="6"/>
      <c r="F264" s="6"/>
      <c r="G264" s="6"/>
      <c r="H264" s="6"/>
      <c r="I264" s="6"/>
      <c r="J264" s="6"/>
    </row>
    <row r="265" spans="1:12">
      <c r="A265" s="99" t="s">
        <v>171</v>
      </c>
      <c r="B265" s="99"/>
      <c r="C265" s="99"/>
      <c r="D265" s="99"/>
      <c r="E265" s="99"/>
      <c r="F265" s="99"/>
      <c r="G265" s="99"/>
      <c r="H265" s="99"/>
      <c r="I265" s="99"/>
      <c r="J265" s="99"/>
    </row>
    <row r="266" spans="1:12" ht="40.5" customHeight="1">
      <c r="A266" s="103" t="s">
        <v>283</v>
      </c>
      <c r="B266" s="103"/>
      <c r="C266" s="103"/>
      <c r="D266" s="103"/>
      <c r="E266" s="103"/>
      <c r="F266" s="103"/>
      <c r="G266" s="103"/>
      <c r="H266" s="103"/>
      <c r="I266" s="103"/>
      <c r="J266" s="103"/>
    </row>
    <row r="267" spans="1:12" ht="34.5">
      <c r="A267" s="16"/>
      <c r="B267" s="1" t="s">
        <v>44</v>
      </c>
      <c r="C267" s="1" t="s">
        <v>45</v>
      </c>
      <c r="D267" s="1" t="s">
        <v>46</v>
      </c>
      <c r="E267" s="1" t="s">
        <v>47</v>
      </c>
      <c r="F267" s="1" t="s">
        <v>62</v>
      </c>
      <c r="G267" s="1" t="s">
        <v>49</v>
      </c>
      <c r="H267" s="1" t="s">
        <v>50</v>
      </c>
      <c r="I267" s="1" t="s">
        <v>51</v>
      </c>
      <c r="J267" s="2" t="s">
        <v>52</v>
      </c>
      <c r="K267" s="31" t="s">
        <v>53</v>
      </c>
    </row>
    <row r="268" spans="1:12">
      <c r="A268" s="96" t="s">
        <v>173</v>
      </c>
      <c r="B268" s="96"/>
      <c r="C268" s="96"/>
      <c r="D268" s="96"/>
      <c r="E268" s="96"/>
      <c r="F268" s="96"/>
      <c r="G268" s="96"/>
      <c r="H268" s="96"/>
      <c r="I268" s="96"/>
      <c r="J268" s="96"/>
      <c r="K268" s="61"/>
    </row>
    <row r="269" spans="1:12">
      <c r="A269" s="23">
        <v>0</v>
      </c>
      <c r="B269" s="13">
        <v>3</v>
      </c>
      <c r="C269" s="13">
        <v>57</v>
      </c>
      <c r="D269" s="13">
        <v>2</v>
      </c>
      <c r="E269" s="13">
        <v>16</v>
      </c>
      <c r="F269" s="13">
        <v>2</v>
      </c>
      <c r="G269" s="13">
        <v>0</v>
      </c>
      <c r="H269" s="13">
        <v>29</v>
      </c>
      <c r="I269" s="13">
        <v>6</v>
      </c>
      <c r="J269" s="3">
        <f>SUM(B269:I269)</f>
        <v>115</v>
      </c>
      <c r="K269" s="40">
        <f>+J269/J$274</f>
        <v>0.1050228310502283</v>
      </c>
      <c r="L269" s="67"/>
    </row>
    <row r="270" spans="1:12">
      <c r="A270" s="87" t="s">
        <v>174</v>
      </c>
      <c r="B270" s="13">
        <v>22</v>
      </c>
      <c r="C270" s="13">
        <v>312</v>
      </c>
      <c r="D270" s="13">
        <v>6</v>
      </c>
      <c r="E270" s="13">
        <v>188</v>
      </c>
      <c r="F270" s="13">
        <v>42</v>
      </c>
      <c r="G270" s="13">
        <v>6</v>
      </c>
      <c r="H270" s="13">
        <v>239</v>
      </c>
      <c r="I270" s="13">
        <v>37</v>
      </c>
      <c r="J270" s="3">
        <f t="shared" ref="J270:J273" si="55">SUM(B270:I270)</f>
        <v>852</v>
      </c>
      <c r="K270" s="40">
        <f t="shared" ref="K270:K273" si="56">+J270/J$274</f>
        <v>0.77808219178082194</v>
      </c>
    </row>
    <row r="271" spans="1:12">
      <c r="A271" s="87" t="s">
        <v>111</v>
      </c>
      <c r="B271" s="13">
        <v>3</v>
      </c>
      <c r="C271" s="13">
        <v>39</v>
      </c>
      <c r="D271" s="13">
        <v>1</v>
      </c>
      <c r="E271" s="13">
        <v>14</v>
      </c>
      <c r="F271" s="13">
        <v>9</v>
      </c>
      <c r="G271" s="13">
        <v>2</v>
      </c>
      <c r="H271" s="13">
        <v>19</v>
      </c>
      <c r="I271" s="13">
        <v>10</v>
      </c>
      <c r="J271" s="3">
        <f t="shared" si="55"/>
        <v>97</v>
      </c>
      <c r="K271" s="40">
        <f t="shared" si="56"/>
        <v>8.8584474885844755E-2</v>
      </c>
    </row>
    <row r="272" spans="1:12">
      <c r="A272" s="87" t="s">
        <v>112</v>
      </c>
      <c r="B272" s="13">
        <v>1</v>
      </c>
      <c r="C272" s="13">
        <v>9</v>
      </c>
      <c r="D272" s="13">
        <v>0</v>
      </c>
      <c r="E272" s="13">
        <v>5</v>
      </c>
      <c r="F272" s="13">
        <v>0</v>
      </c>
      <c r="G272" s="13">
        <v>0</v>
      </c>
      <c r="H272" s="13">
        <v>6</v>
      </c>
      <c r="I272" s="13">
        <v>3</v>
      </c>
      <c r="J272" s="3">
        <f t="shared" si="55"/>
        <v>24</v>
      </c>
      <c r="K272" s="40">
        <f t="shared" si="56"/>
        <v>2.1917808219178082E-2</v>
      </c>
    </row>
    <row r="273" spans="1:16">
      <c r="A273" s="87" t="s">
        <v>175</v>
      </c>
      <c r="B273" s="13">
        <v>0</v>
      </c>
      <c r="C273" s="13">
        <v>1</v>
      </c>
      <c r="D273" s="13">
        <v>0</v>
      </c>
      <c r="E273" s="13">
        <v>0</v>
      </c>
      <c r="F273" s="13">
        <v>0</v>
      </c>
      <c r="G273" s="13">
        <v>0</v>
      </c>
      <c r="H273" s="13">
        <v>5</v>
      </c>
      <c r="I273" s="13">
        <v>1</v>
      </c>
      <c r="J273" s="3">
        <f t="shared" si="55"/>
        <v>7</v>
      </c>
      <c r="K273" s="40">
        <f t="shared" si="56"/>
        <v>6.392694063926941E-3</v>
      </c>
    </row>
    <row r="274" spans="1:16">
      <c r="A274" s="18" t="s">
        <v>59</v>
      </c>
      <c r="B274" s="4">
        <f t="shared" ref="B274:K274" si="57">SUM(B269:B273)</f>
        <v>29</v>
      </c>
      <c r="C274" s="4">
        <f t="shared" si="57"/>
        <v>418</v>
      </c>
      <c r="D274" s="4">
        <f t="shared" si="57"/>
        <v>9</v>
      </c>
      <c r="E274" s="4">
        <f t="shared" si="57"/>
        <v>223</v>
      </c>
      <c r="F274" s="4">
        <f t="shared" si="57"/>
        <v>53</v>
      </c>
      <c r="G274" s="4">
        <f t="shared" si="57"/>
        <v>8</v>
      </c>
      <c r="H274" s="4">
        <f t="shared" si="57"/>
        <v>298</v>
      </c>
      <c r="I274" s="4">
        <f t="shared" si="57"/>
        <v>57</v>
      </c>
      <c r="J274" s="4">
        <f t="shared" si="57"/>
        <v>1095</v>
      </c>
      <c r="K274" s="27">
        <f t="shared" si="57"/>
        <v>1</v>
      </c>
    </row>
    <row r="275" spans="1:16">
      <c r="A275" s="6" t="str">
        <f>+A264</f>
        <v>Note 1: Statistics after 28 March 2020 by region are based upon 'principal place of business' and not 'registered office'.</v>
      </c>
      <c r="B275" s="3"/>
      <c r="C275" s="3"/>
      <c r="D275" s="3"/>
      <c r="E275" s="3"/>
      <c r="F275" s="3"/>
      <c r="G275" s="3"/>
      <c r="H275" s="3"/>
      <c r="I275" s="3"/>
      <c r="J275" s="3"/>
    </row>
    <row r="277" spans="1:16" ht="30" customHeight="1">
      <c r="A277" s="97" t="s">
        <v>284</v>
      </c>
      <c r="B277" s="97"/>
      <c r="C277" s="97"/>
      <c r="D277" s="97"/>
      <c r="E277" s="97"/>
      <c r="F277" s="97"/>
      <c r="G277" s="97"/>
      <c r="H277" s="97"/>
      <c r="I277" s="97"/>
      <c r="J277" s="97"/>
      <c r="K277" s="97"/>
      <c r="L277" s="97"/>
      <c r="M277" s="97"/>
      <c r="N277" s="97"/>
      <c r="O277" s="82"/>
      <c r="P277" s="82"/>
    </row>
    <row r="278" spans="1:16" ht="15" customHeight="1">
      <c r="A278" s="98" t="s">
        <v>177</v>
      </c>
      <c r="B278" s="109" t="s">
        <v>178</v>
      </c>
      <c r="C278" s="109"/>
      <c r="D278" s="109"/>
      <c r="E278" s="109"/>
      <c r="F278" s="109"/>
      <c r="G278" s="109"/>
      <c r="H278" s="109"/>
      <c r="I278" s="109"/>
      <c r="J278" s="109"/>
      <c r="K278" s="109"/>
      <c r="L278" s="109"/>
      <c r="M278" s="109"/>
      <c r="N278" s="109"/>
    </row>
    <row r="279" spans="1:16" ht="48.75" customHeight="1">
      <c r="A279" s="98"/>
      <c r="B279" s="75" t="s">
        <v>106</v>
      </c>
      <c r="C279" s="75" t="s">
        <v>179</v>
      </c>
      <c r="D279" s="75" t="s">
        <v>180</v>
      </c>
      <c r="E279" s="75" t="s">
        <v>181</v>
      </c>
      <c r="F279" s="75" t="s">
        <v>182</v>
      </c>
      <c r="G279" s="75" t="s">
        <v>183</v>
      </c>
      <c r="H279" s="76" t="s">
        <v>184</v>
      </c>
      <c r="I279" s="75" t="s">
        <v>185</v>
      </c>
      <c r="J279" s="75" t="s">
        <v>186</v>
      </c>
      <c r="K279" s="75" t="s">
        <v>187</v>
      </c>
      <c r="L279" s="75" t="s">
        <v>188</v>
      </c>
      <c r="M279" s="77" t="s">
        <v>52</v>
      </c>
      <c r="N279" s="77" t="s">
        <v>53</v>
      </c>
    </row>
    <row r="280" spans="1:16">
      <c r="A280" s="87" t="s">
        <v>189</v>
      </c>
      <c r="B280" s="46">
        <v>107</v>
      </c>
      <c r="C280" s="46">
        <v>80</v>
      </c>
      <c r="D280" s="46">
        <v>37</v>
      </c>
      <c r="E280" s="46">
        <v>30</v>
      </c>
      <c r="F280" s="46">
        <v>36</v>
      </c>
      <c r="G280" s="46">
        <v>21</v>
      </c>
      <c r="H280" s="13">
        <v>19</v>
      </c>
      <c r="I280" s="13">
        <v>2</v>
      </c>
      <c r="J280" s="13">
        <v>1</v>
      </c>
      <c r="K280" s="13">
        <v>1</v>
      </c>
      <c r="L280" s="13">
        <v>1</v>
      </c>
      <c r="M280" s="3">
        <f>SUM(B280:L280)</f>
        <v>335</v>
      </c>
      <c r="N280" s="40">
        <f>M280/$M$285</f>
        <v>0.3641304347826087</v>
      </c>
      <c r="P280" s="35"/>
    </row>
    <row r="281" spans="1:16">
      <c r="A281" s="87" t="s">
        <v>190</v>
      </c>
      <c r="B281" s="46">
        <v>142</v>
      </c>
      <c r="C281" s="46">
        <v>161</v>
      </c>
      <c r="D281" s="46">
        <v>57</v>
      </c>
      <c r="E281" s="46">
        <v>30</v>
      </c>
      <c r="F281" s="46">
        <v>25</v>
      </c>
      <c r="G281" s="46">
        <v>19</v>
      </c>
      <c r="H281" s="13">
        <v>7</v>
      </c>
      <c r="I281" s="13">
        <v>5</v>
      </c>
      <c r="J281" s="13">
        <v>0</v>
      </c>
      <c r="K281" s="13">
        <v>0</v>
      </c>
      <c r="L281" s="13">
        <v>0</v>
      </c>
      <c r="M281" s="3">
        <f t="shared" ref="M281:M284" si="58">SUM(B281:L281)</f>
        <v>446</v>
      </c>
      <c r="N281" s="40">
        <f>M281/$M$285</f>
        <v>0.48478260869565215</v>
      </c>
      <c r="P281" s="35"/>
    </row>
    <row r="282" spans="1:16">
      <c r="A282" s="87" t="s">
        <v>191</v>
      </c>
      <c r="B282" s="46">
        <v>26</v>
      </c>
      <c r="C282" s="46">
        <v>13</v>
      </c>
      <c r="D282" s="46">
        <v>10</v>
      </c>
      <c r="E282" s="46">
        <v>5</v>
      </c>
      <c r="F282" s="46">
        <v>5</v>
      </c>
      <c r="G282" s="46">
        <v>6</v>
      </c>
      <c r="H282" s="13">
        <v>6</v>
      </c>
      <c r="I282" s="13">
        <v>6</v>
      </c>
      <c r="J282" s="13">
        <v>3</v>
      </c>
      <c r="K282" s="13">
        <v>0</v>
      </c>
      <c r="L282" s="13">
        <v>0</v>
      </c>
      <c r="M282" s="3">
        <f t="shared" si="58"/>
        <v>80</v>
      </c>
      <c r="N282" s="40">
        <f>M282/$M$285</f>
        <v>8.6956521739130432E-2</v>
      </c>
      <c r="P282" s="35"/>
    </row>
    <row r="283" spans="1:16">
      <c r="A283" s="87" t="s">
        <v>135</v>
      </c>
      <c r="B283" s="46">
        <v>1</v>
      </c>
      <c r="C283" s="46">
        <v>1</v>
      </c>
      <c r="D283" s="46">
        <v>0</v>
      </c>
      <c r="E283" s="46">
        <v>0</v>
      </c>
      <c r="F283" s="46">
        <v>1</v>
      </c>
      <c r="G283" s="46">
        <v>0</v>
      </c>
      <c r="H283" s="13">
        <v>0</v>
      </c>
      <c r="I283" s="13">
        <v>1</v>
      </c>
      <c r="J283" s="13">
        <v>0</v>
      </c>
      <c r="K283" s="13">
        <v>0</v>
      </c>
      <c r="L283" s="13">
        <v>0</v>
      </c>
      <c r="M283" s="3">
        <f t="shared" si="58"/>
        <v>4</v>
      </c>
      <c r="N283" s="40">
        <f>M283/$M$285</f>
        <v>4.3478260869565218E-3</v>
      </c>
      <c r="P283" s="35"/>
    </row>
    <row r="284" spans="1:16">
      <c r="A284" s="87" t="s">
        <v>192</v>
      </c>
      <c r="B284" s="46">
        <v>12</v>
      </c>
      <c r="C284" s="46">
        <v>13</v>
      </c>
      <c r="D284" s="46">
        <v>8</v>
      </c>
      <c r="E284" s="46">
        <v>3</v>
      </c>
      <c r="F284" s="46">
        <v>3</v>
      </c>
      <c r="G284" s="46">
        <v>8</v>
      </c>
      <c r="H284" s="13">
        <v>7</v>
      </c>
      <c r="I284" s="13">
        <v>1</v>
      </c>
      <c r="J284" s="13">
        <v>0</v>
      </c>
      <c r="K284" s="13">
        <v>0</v>
      </c>
      <c r="L284" s="13">
        <v>0</v>
      </c>
      <c r="M284" s="3">
        <f t="shared" si="58"/>
        <v>55</v>
      </c>
      <c r="N284" s="40">
        <f>M284/$M$285</f>
        <v>5.9782608695652176E-2</v>
      </c>
      <c r="P284" s="35"/>
    </row>
    <row r="285" spans="1:16">
      <c r="A285" s="18" t="s">
        <v>59</v>
      </c>
      <c r="B285" s="25">
        <f t="shared" ref="B285:N285" si="59">SUM(B280:B284)</f>
        <v>288</v>
      </c>
      <c r="C285" s="25">
        <f t="shared" si="59"/>
        <v>268</v>
      </c>
      <c r="D285" s="25">
        <f t="shared" si="59"/>
        <v>112</v>
      </c>
      <c r="E285" s="25">
        <f t="shared" si="59"/>
        <v>68</v>
      </c>
      <c r="F285" s="25">
        <f t="shared" si="59"/>
        <v>70</v>
      </c>
      <c r="G285" s="25">
        <f t="shared" si="59"/>
        <v>54</v>
      </c>
      <c r="H285" s="25">
        <f t="shared" si="59"/>
        <v>39</v>
      </c>
      <c r="I285" s="25">
        <f t="shared" si="59"/>
        <v>15</v>
      </c>
      <c r="J285" s="25">
        <f t="shared" si="59"/>
        <v>4</v>
      </c>
      <c r="K285" s="25">
        <f t="shared" si="59"/>
        <v>1</v>
      </c>
      <c r="L285" s="25">
        <f t="shared" si="59"/>
        <v>1</v>
      </c>
      <c r="M285" s="25">
        <f t="shared" si="59"/>
        <v>920</v>
      </c>
      <c r="N285" s="27">
        <f t="shared" si="59"/>
        <v>0.99999999999999989</v>
      </c>
    </row>
    <row r="286" spans="1:16">
      <c r="A286" s="113"/>
      <c r="B286" s="113"/>
      <c r="C286" s="113"/>
      <c r="D286" s="113"/>
      <c r="E286" s="113"/>
      <c r="F286" s="113"/>
      <c r="G286" s="113"/>
      <c r="H286" s="113"/>
      <c r="I286" s="113"/>
      <c r="J286" s="113"/>
      <c r="K286" s="113"/>
      <c r="L286" s="113"/>
      <c r="M286" s="113"/>
      <c r="N286" s="113"/>
      <c r="P286" s="39"/>
    </row>
    <row r="287" spans="1:16" ht="30" customHeight="1">
      <c r="A287" s="97" t="s">
        <v>285</v>
      </c>
      <c r="B287" s="97"/>
      <c r="C287" s="97"/>
      <c r="D287" s="97"/>
      <c r="E287" s="97"/>
      <c r="F287" s="97"/>
      <c r="G287" s="97"/>
      <c r="H287" s="97"/>
      <c r="I287" s="97"/>
      <c r="J287" s="97"/>
      <c r="K287" s="97"/>
      <c r="L287" s="97"/>
      <c r="M287" s="97"/>
      <c r="N287" s="97"/>
      <c r="O287" s="82"/>
      <c r="P287" s="82"/>
    </row>
    <row r="288" spans="1:16" ht="15" customHeight="1">
      <c r="A288" s="98" t="s">
        <v>177</v>
      </c>
      <c r="B288" s="109" t="s">
        <v>194</v>
      </c>
      <c r="C288" s="109"/>
      <c r="D288" s="109"/>
      <c r="E288" s="109"/>
      <c r="F288" s="109"/>
      <c r="G288" s="109"/>
      <c r="H288" s="109"/>
      <c r="I288" s="109"/>
      <c r="J288" s="28"/>
      <c r="K288" s="28"/>
      <c r="L288" s="28"/>
      <c r="M288" s="28"/>
      <c r="N288" s="28"/>
    </row>
    <row r="289" spans="1:16" ht="21.95" customHeight="1">
      <c r="A289" s="98"/>
      <c r="B289" s="75" t="s">
        <v>157</v>
      </c>
      <c r="C289" s="75" t="s">
        <v>195</v>
      </c>
      <c r="D289" s="75" t="s">
        <v>196</v>
      </c>
      <c r="E289" s="75" t="s">
        <v>160</v>
      </c>
      <c r="F289" s="75" t="s">
        <v>136</v>
      </c>
      <c r="G289" s="75" t="s">
        <v>137</v>
      </c>
      <c r="H289" s="78" t="s">
        <v>52</v>
      </c>
      <c r="I289" s="78" t="s">
        <v>197</v>
      </c>
      <c r="J289" s="1"/>
      <c r="K289" s="1"/>
      <c r="L289" s="1"/>
      <c r="M289" s="1"/>
      <c r="N289" s="2"/>
    </row>
    <row r="290" spans="1:16">
      <c r="A290" s="87" t="s">
        <v>189</v>
      </c>
      <c r="B290" s="13">
        <v>398</v>
      </c>
      <c r="C290" s="46">
        <v>23</v>
      </c>
      <c r="D290" s="46">
        <v>2</v>
      </c>
      <c r="E290" s="46">
        <v>0</v>
      </c>
      <c r="F290" s="46">
        <v>1</v>
      </c>
      <c r="G290" s="46">
        <v>22</v>
      </c>
      <c r="H290" s="3">
        <f>SUM(B290:G290)</f>
        <v>446</v>
      </c>
      <c r="I290" s="30">
        <f>H290/$H$295</f>
        <v>0.48478260869565215</v>
      </c>
      <c r="J290" s="13"/>
      <c r="K290" s="13"/>
      <c r="L290" s="13"/>
      <c r="M290" s="13"/>
      <c r="N290" s="3"/>
    </row>
    <row r="291" spans="1:16">
      <c r="A291" s="87" t="s">
        <v>190</v>
      </c>
      <c r="B291" s="46">
        <v>52</v>
      </c>
      <c r="C291" s="46">
        <v>18</v>
      </c>
      <c r="D291" s="46">
        <v>8</v>
      </c>
      <c r="E291" s="46">
        <v>0</v>
      </c>
      <c r="F291" s="46">
        <v>0</v>
      </c>
      <c r="G291" s="46">
        <v>2</v>
      </c>
      <c r="H291" s="3">
        <f t="shared" ref="H291:H294" si="60">SUM(B291:G291)</f>
        <v>80</v>
      </c>
      <c r="I291" s="30">
        <f>H291/$H$295</f>
        <v>8.6956521739130432E-2</v>
      </c>
      <c r="J291" s="13"/>
      <c r="K291" s="13"/>
      <c r="L291" s="13"/>
      <c r="M291" s="13"/>
      <c r="N291" s="3"/>
    </row>
    <row r="292" spans="1:16">
      <c r="A292" s="87" t="s">
        <v>191</v>
      </c>
      <c r="B292" s="46">
        <v>256</v>
      </c>
      <c r="C292" s="46">
        <v>56</v>
      </c>
      <c r="D292" s="46">
        <v>11</v>
      </c>
      <c r="E292" s="46">
        <v>1</v>
      </c>
      <c r="F292" s="46">
        <v>0</v>
      </c>
      <c r="G292" s="46">
        <v>11</v>
      </c>
      <c r="H292" s="3">
        <f t="shared" si="60"/>
        <v>335</v>
      </c>
      <c r="I292" s="30">
        <f>H292/$H$295</f>
        <v>0.3641304347826087</v>
      </c>
      <c r="J292" s="13"/>
      <c r="K292" s="13"/>
      <c r="L292" s="13"/>
      <c r="M292" s="13"/>
      <c r="N292" s="3"/>
    </row>
    <row r="293" spans="1:16">
      <c r="A293" s="87" t="s">
        <v>135</v>
      </c>
      <c r="B293" s="46">
        <v>1</v>
      </c>
      <c r="C293" s="46">
        <v>0</v>
      </c>
      <c r="D293" s="46">
        <v>2</v>
      </c>
      <c r="E293" s="46">
        <v>1</v>
      </c>
      <c r="F293" s="46">
        <v>0</v>
      </c>
      <c r="G293" s="46">
        <v>0</v>
      </c>
      <c r="H293" s="3">
        <f t="shared" si="60"/>
        <v>4</v>
      </c>
      <c r="I293" s="30">
        <f>H293/$H$295</f>
        <v>4.3478260869565218E-3</v>
      </c>
      <c r="J293" s="13"/>
      <c r="K293" s="13"/>
      <c r="L293" s="13"/>
      <c r="M293" s="13"/>
      <c r="N293" s="3"/>
    </row>
    <row r="294" spans="1:16">
      <c r="A294" s="87" t="s">
        <v>192</v>
      </c>
      <c r="B294" s="46">
        <v>42</v>
      </c>
      <c r="C294" s="46">
        <v>10</v>
      </c>
      <c r="D294" s="46">
        <v>2</v>
      </c>
      <c r="E294" s="46">
        <v>0</v>
      </c>
      <c r="F294" s="46">
        <v>0</v>
      </c>
      <c r="G294" s="46">
        <v>1</v>
      </c>
      <c r="H294" s="3">
        <f t="shared" si="60"/>
        <v>55</v>
      </c>
      <c r="I294" s="30">
        <f>H294/$H$295</f>
        <v>5.9782608695652176E-2</v>
      </c>
      <c r="J294" s="13"/>
      <c r="K294" s="13"/>
      <c r="L294" s="13"/>
      <c r="M294" s="13"/>
      <c r="N294" s="3"/>
    </row>
    <row r="295" spans="1:16">
      <c r="A295" s="18" t="s">
        <v>59</v>
      </c>
      <c r="B295" s="25">
        <f t="shared" ref="B295:I295" si="61">SUM(B290:B294)</f>
        <v>749</v>
      </c>
      <c r="C295" s="25">
        <f t="shared" si="61"/>
        <v>107</v>
      </c>
      <c r="D295" s="25">
        <f t="shared" si="61"/>
        <v>25</v>
      </c>
      <c r="E295" s="25">
        <f t="shared" si="61"/>
        <v>2</v>
      </c>
      <c r="F295" s="25">
        <f t="shared" si="61"/>
        <v>1</v>
      </c>
      <c r="G295" s="25">
        <f t="shared" si="61"/>
        <v>36</v>
      </c>
      <c r="H295" s="25">
        <f t="shared" si="61"/>
        <v>920</v>
      </c>
      <c r="I295" s="36">
        <f t="shared" si="61"/>
        <v>0.99999999999999989</v>
      </c>
      <c r="J295" s="13"/>
      <c r="K295" s="13"/>
      <c r="L295" s="13"/>
      <c r="M295" s="13"/>
      <c r="N295" s="3"/>
    </row>
    <row r="296" spans="1:16">
      <c r="A296" s="87"/>
      <c r="B296" s="87"/>
      <c r="C296" s="87"/>
      <c r="D296" s="87"/>
      <c r="E296" s="87"/>
      <c r="F296" s="87"/>
      <c r="G296" s="87"/>
      <c r="H296" s="13"/>
      <c r="I296" s="13"/>
      <c r="J296" s="13"/>
      <c r="K296" s="13"/>
      <c r="L296" s="13"/>
      <c r="M296" s="13"/>
      <c r="N296" s="3"/>
    </row>
    <row r="297" spans="1:16" ht="28.5" customHeight="1">
      <c r="A297" s="104" t="s">
        <v>286</v>
      </c>
      <c r="B297" s="104"/>
      <c r="C297" s="104"/>
      <c r="D297" s="104"/>
      <c r="E297" s="104"/>
      <c r="F297" s="104"/>
      <c r="G297" s="104"/>
      <c r="H297" s="104"/>
      <c r="I297" s="104"/>
      <c r="J297" s="104"/>
      <c r="K297" s="104"/>
      <c r="L297" s="104"/>
      <c r="M297" s="104"/>
      <c r="N297" s="104"/>
      <c r="O297" s="82"/>
      <c r="P297" s="82"/>
    </row>
    <row r="298" spans="1:16" ht="31.5" customHeight="1">
      <c r="A298" s="19" t="s">
        <v>199</v>
      </c>
      <c r="B298" s="31" t="s">
        <v>52</v>
      </c>
      <c r="C298" s="31" t="s">
        <v>197</v>
      </c>
      <c r="D298" s="87"/>
      <c r="E298" s="87"/>
      <c r="F298" s="87"/>
      <c r="G298" s="87"/>
      <c r="H298" s="13"/>
      <c r="I298" s="13"/>
      <c r="J298" s="13"/>
      <c r="K298" s="13"/>
      <c r="L298" s="13"/>
      <c r="M298" s="13"/>
      <c r="N298" s="3"/>
    </row>
    <row r="299" spans="1:16">
      <c r="A299" s="87" t="s">
        <v>200</v>
      </c>
      <c r="B299" s="44">
        <v>4</v>
      </c>
      <c r="C299" s="30">
        <f>+B299/B$305</f>
        <v>4.3478260869565218E-3</v>
      </c>
      <c r="D299" s="90"/>
      <c r="E299" s="90"/>
      <c r="F299" s="90"/>
      <c r="G299" s="90"/>
      <c r="H299" s="3"/>
      <c r="I299" s="3"/>
      <c r="J299" s="3"/>
      <c r="K299" s="3"/>
      <c r="L299" s="3"/>
      <c r="M299" s="3"/>
      <c r="N299" s="3"/>
    </row>
    <row r="300" spans="1:16">
      <c r="A300" s="87" t="s">
        <v>201</v>
      </c>
      <c r="B300" s="44">
        <v>18</v>
      </c>
      <c r="C300" s="30">
        <f t="shared" ref="C300:C304" si="62">+B300/B$305</f>
        <v>1.9565217391304349E-2</v>
      </c>
      <c r="D300" s="90"/>
      <c r="E300" s="90"/>
      <c r="F300" s="90"/>
      <c r="G300" s="90"/>
      <c r="H300" s="3"/>
      <c r="I300" s="3"/>
      <c r="J300" s="3"/>
      <c r="K300" s="3"/>
      <c r="L300" s="3"/>
      <c r="M300" s="3"/>
      <c r="N300" s="3"/>
    </row>
    <row r="301" spans="1:16">
      <c r="A301" s="87" t="s">
        <v>202</v>
      </c>
      <c r="B301" s="44">
        <v>98</v>
      </c>
      <c r="C301" s="30">
        <f t="shared" si="62"/>
        <v>0.10652173913043478</v>
      </c>
      <c r="D301" s="90"/>
      <c r="E301" s="90"/>
      <c r="F301" s="90"/>
      <c r="G301" s="90"/>
      <c r="H301" s="3"/>
      <c r="I301" s="3"/>
      <c r="J301" s="3"/>
      <c r="K301" s="3"/>
      <c r="L301" s="3"/>
      <c r="M301" s="3"/>
      <c r="N301" s="3"/>
    </row>
    <row r="302" spans="1:16">
      <c r="A302" s="87" t="s">
        <v>203</v>
      </c>
      <c r="B302" s="44">
        <v>142</v>
      </c>
      <c r="C302" s="30">
        <f t="shared" si="62"/>
        <v>0.15434782608695652</v>
      </c>
      <c r="D302" s="90"/>
      <c r="E302" s="90"/>
      <c r="F302" s="90"/>
      <c r="G302" s="90"/>
      <c r="H302" s="3"/>
      <c r="I302" s="3"/>
      <c r="J302" s="3"/>
      <c r="K302" s="3"/>
      <c r="L302" s="3"/>
      <c r="M302" s="3"/>
      <c r="N302" s="3"/>
    </row>
    <row r="303" spans="1:16">
      <c r="A303" s="87" t="s">
        <v>204</v>
      </c>
      <c r="B303" s="44">
        <v>172</v>
      </c>
      <c r="C303" s="30">
        <f t="shared" si="62"/>
        <v>0.18695652173913044</v>
      </c>
      <c r="D303" s="90"/>
      <c r="E303" s="90"/>
      <c r="F303" s="90"/>
      <c r="G303" s="90"/>
      <c r="H303" s="3"/>
      <c r="I303" s="3"/>
      <c r="J303" s="3"/>
      <c r="K303" s="3"/>
      <c r="L303" s="3"/>
      <c r="M303" s="3"/>
      <c r="N303" s="3"/>
    </row>
    <row r="304" spans="1:16">
      <c r="A304" s="87" t="s">
        <v>205</v>
      </c>
      <c r="B304" s="3">
        <v>486</v>
      </c>
      <c r="C304" s="30">
        <f t="shared" si="62"/>
        <v>0.52826086956521734</v>
      </c>
      <c r="D304" s="90"/>
      <c r="E304" s="90"/>
      <c r="F304" s="90"/>
      <c r="G304" s="90"/>
      <c r="H304" s="3"/>
      <c r="I304" s="3"/>
      <c r="J304" s="3"/>
      <c r="K304" s="3"/>
      <c r="L304" s="3"/>
      <c r="M304" s="3"/>
      <c r="N304" s="3"/>
    </row>
    <row r="305" spans="1:16">
      <c r="A305" s="18" t="s">
        <v>59</v>
      </c>
      <c r="B305" s="4">
        <f>SUM(B299:B304)</f>
        <v>920</v>
      </c>
      <c r="C305" s="36">
        <f>SUM(C299:C304)</f>
        <v>1</v>
      </c>
      <c r="D305" s="90"/>
      <c r="E305" s="90"/>
      <c r="F305" s="90"/>
      <c r="G305" s="90"/>
      <c r="H305" s="3"/>
      <c r="I305" s="3"/>
      <c r="J305" s="3"/>
      <c r="K305" s="3"/>
      <c r="L305" s="3"/>
      <c r="M305" s="3"/>
      <c r="N305" s="3"/>
    </row>
    <row r="306" spans="1:16">
      <c r="A306" s="87"/>
      <c r="B306" s="90"/>
      <c r="C306" s="90"/>
      <c r="D306" s="90"/>
      <c r="E306" s="90"/>
      <c r="F306" s="90"/>
      <c r="G306" s="90"/>
      <c r="H306" s="3"/>
      <c r="I306" s="3"/>
      <c r="J306" s="3"/>
      <c r="K306" s="3"/>
      <c r="L306" s="3"/>
      <c r="M306" s="3"/>
      <c r="N306" s="3"/>
    </row>
    <row r="307" spans="1:16" ht="38.25" customHeight="1">
      <c r="A307" s="104" t="s">
        <v>287</v>
      </c>
      <c r="B307" s="110"/>
      <c r="C307" s="110"/>
      <c r="D307" s="110"/>
      <c r="E307" s="110"/>
      <c r="F307" s="110"/>
      <c r="G307" s="110"/>
      <c r="H307" s="110"/>
      <c r="I307" s="110"/>
      <c r="J307" s="110"/>
      <c r="K307" s="110"/>
      <c r="L307" s="110"/>
      <c r="M307" s="110"/>
      <c r="N307" s="110"/>
      <c r="O307" s="82"/>
      <c r="P307" s="82"/>
    </row>
    <row r="308" spans="1:16" ht="31.5" customHeight="1">
      <c r="A308" s="19" t="s">
        <v>207</v>
      </c>
      <c r="B308" s="31" t="s">
        <v>52</v>
      </c>
      <c r="C308" s="31" t="s">
        <v>197</v>
      </c>
      <c r="D308" s="90"/>
      <c r="E308" s="90"/>
      <c r="F308" s="90"/>
      <c r="G308" s="90"/>
      <c r="H308" s="3"/>
      <c r="I308" s="3"/>
      <c r="J308" s="3"/>
      <c r="K308" s="3"/>
      <c r="L308" s="3"/>
      <c r="M308" s="3"/>
      <c r="N308" s="3"/>
    </row>
    <row r="309" spans="1:16">
      <c r="A309" s="87" t="s">
        <v>208</v>
      </c>
      <c r="B309" s="3">
        <v>245</v>
      </c>
      <c r="C309" s="30">
        <f>+B309/$B$305</f>
        <v>0.26630434782608697</v>
      </c>
      <c r="D309" s="90"/>
      <c r="E309" s="90"/>
      <c r="F309" s="90"/>
      <c r="G309" s="90"/>
      <c r="H309" s="3"/>
      <c r="I309" s="3"/>
      <c r="J309" s="3"/>
      <c r="K309" s="3"/>
      <c r="L309" s="3"/>
      <c r="M309" s="3"/>
      <c r="N309" s="3"/>
    </row>
    <row r="310" spans="1:16">
      <c r="A310" s="87" t="s">
        <v>209</v>
      </c>
      <c r="B310" s="3">
        <v>472</v>
      </c>
      <c r="C310" s="30">
        <f>+B310/$B$305</f>
        <v>0.5130434782608696</v>
      </c>
      <c r="D310" s="90"/>
      <c r="E310" s="90"/>
      <c r="F310" s="90"/>
      <c r="G310" s="90"/>
      <c r="H310" s="3"/>
      <c r="I310" s="3"/>
      <c r="J310" s="3"/>
      <c r="K310" s="3"/>
      <c r="L310" s="3"/>
      <c r="M310" s="3"/>
      <c r="N310" s="3"/>
    </row>
    <row r="311" spans="1:16">
      <c r="A311" s="87" t="s">
        <v>210</v>
      </c>
      <c r="B311" s="3">
        <v>680</v>
      </c>
      <c r="C311" s="30">
        <f>+B311/$B$305</f>
        <v>0.73913043478260865</v>
      </c>
      <c r="D311" s="90"/>
      <c r="E311" s="90"/>
      <c r="F311" s="90"/>
      <c r="G311" s="90"/>
      <c r="H311" s="3"/>
      <c r="I311" s="3"/>
      <c r="J311" s="3"/>
      <c r="K311" s="3"/>
      <c r="L311" s="3"/>
      <c r="M311" s="3"/>
      <c r="N311" s="3"/>
    </row>
    <row r="312" spans="1:16">
      <c r="A312" s="87" t="s">
        <v>211</v>
      </c>
      <c r="B312" s="3">
        <v>30</v>
      </c>
      <c r="C312" s="30">
        <f>+B312/$B$305</f>
        <v>3.2608695652173912E-2</v>
      </c>
      <c r="D312" s="90"/>
      <c r="E312" s="90"/>
      <c r="F312" s="90"/>
      <c r="G312" s="90"/>
      <c r="H312" s="3"/>
      <c r="I312" s="3"/>
      <c r="J312" s="3"/>
      <c r="K312" s="3"/>
      <c r="L312" s="3"/>
      <c r="M312" s="3"/>
      <c r="N312" s="3"/>
    </row>
    <row r="313" spans="1:16">
      <c r="A313" s="87" t="s">
        <v>77</v>
      </c>
      <c r="B313" s="3">
        <v>407</v>
      </c>
      <c r="C313" s="30">
        <f>+B313/$B$305</f>
        <v>0.44239130434782609</v>
      </c>
      <c r="D313" s="90"/>
      <c r="E313" s="90"/>
      <c r="F313" s="90"/>
      <c r="G313" s="90"/>
      <c r="H313" s="3"/>
      <c r="I313" s="3"/>
      <c r="J313" s="3"/>
      <c r="K313" s="3"/>
      <c r="L313" s="3"/>
      <c r="M313" s="3"/>
      <c r="N313" s="3"/>
    </row>
    <row r="314" spans="1:16" ht="26.25" customHeight="1">
      <c r="A314" s="98" t="s">
        <v>212</v>
      </c>
      <c r="B314" s="98"/>
      <c r="C314" s="98"/>
      <c r="D314" s="98"/>
      <c r="E314" s="98"/>
      <c r="F314" s="98"/>
      <c r="G314" s="90"/>
      <c r="H314" s="3"/>
      <c r="I314" s="3"/>
      <c r="J314" s="3"/>
      <c r="K314" s="3"/>
      <c r="L314" s="3"/>
      <c r="M314" s="3"/>
      <c r="N314" s="3"/>
    </row>
    <row r="315" spans="1:16">
      <c r="A315" s="87"/>
      <c r="B315" s="90"/>
      <c r="C315" s="90"/>
      <c r="D315" s="90"/>
      <c r="E315" s="90"/>
      <c r="F315" s="90"/>
      <c r="G315" s="90"/>
      <c r="H315" s="3"/>
      <c r="I315" s="3"/>
      <c r="J315" s="3"/>
      <c r="K315" s="3"/>
      <c r="L315" s="3"/>
      <c r="M315" s="3"/>
      <c r="N315" s="3"/>
    </row>
    <row r="316" spans="1:16" ht="43.5" customHeight="1">
      <c r="A316" s="97" t="s">
        <v>288</v>
      </c>
      <c r="B316" s="97"/>
      <c r="C316" s="97"/>
      <c r="D316" s="97"/>
      <c r="E316" s="97"/>
      <c r="F316" s="97"/>
      <c r="G316" s="97"/>
      <c r="H316" s="97"/>
      <c r="I316" s="97"/>
      <c r="J316" s="97"/>
      <c r="K316" s="97"/>
      <c r="L316" s="97"/>
      <c r="M316" s="97"/>
      <c r="N316" s="97"/>
      <c r="O316" s="82"/>
      <c r="P316" s="82"/>
    </row>
    <row r="317" spans="1:16" ht="31.5" customHeight="1">
      <c r="A317" s="19" t="s">
        <v>214</v>
      </c>
      <c r="B317" s="31" t="s">
        <v>52</v>
      </c>
      <c r="C317" s="31" t="s">
        <v>197</v>
      </c>
      <c r="D317" s="90"/>
      <c r="E317" s="90"/>
      <c r="F317" s="90"/>
      <c r="G317" s="90"/>
      <c r="H317" s="3"/>
      <c r="I317" s="3"/>
      <c r="J317" s="3"/>
      <c r="K317" s="3"/>
      <c r="L317" s="3"/>
      <c r="M317" s="3"/>
      <c r="N317" s="3"/>
    </row>
    <row r="318" spans="1:16" s="38" customFormat="1" ht="32.450000000000003" customHeight="1">
      <c r="A318" s="88" t="s">
        <v>215</v>
      </c>
      <c r="B318" s="32">
        <v>606</v>
      </c>
      <c r="C318" s="33">
        <f t="shared" ref="C318:C326" si="63">+B318/$B$305</f>
        <v>0.65869565217391302</v>
      </c>
      <c r="D318" s="79"/>
      <c r="E318" s="79"/>
      <c r="F318" s="79"/>
      <c r="G318" s="79"/>
      <c r="H318" s="79"/>
      <c r="I318" s="79"/>
      <c r="J318" s="79"/>
      <c r="K318" s="79"/>
      <c r="L318" s="79"/>
      <c r="M318" s="79"/>
      <c r="N318" s="79"/>
      <c r="O318" s="79"/>
      <c r="P318" s="79"/>
    </row>
    <row r="319" spans="1:16" s="38" customFormat="1" ht="24" customHeight="1">
      <c r="A319" s="88" t="s">
        <v>216</v>
      </c>
      <c r="B319" s="32">
        <v>276</v>
      </c>
      <c r="C319" s="33">
        <f t="shared" si="63"/>
        <v>0.3</v>
      </c>
      <c r="D319" s="79"/>
      <c r="E319" s="79"/>
      <c r="F319" s="79"/>
      <c r="G319" s="79"/>
      <c r="H319" s="79"/>
      <c r="I319" s="79"/>
      <c r="J319" s="79"/>
      <c r="K319" s="79"/>
      <c r="L319" s="79"/>
      <c r="M319" s="79"/>
      <c r="N319" s="79"/>
      <c r="O319" s="79"/>
      <c r="P319" s="79"/>
    </row>
    <row r="320" spans="1:16" s="38" customFormat="1" ht="44.45" customHeight="1">
      <c r="A320" s="88" t="s">
        <v>217</v>
      </c>
      <c r="B320" s="32">
        <v>455</v>
      </c>
      <c r="C320" s="33">
        <f t="shared" si="63"/>
        <v>0.49456521739130432</v>
      </c>
      <c r="D320" s="79"/>
      <c r="E320" s="79"/>
      <c r="F320" s="79"/>
      <c r="G320" s="79"/>
      <c r="H320" s="79"/>
      <c r="I320" s="79"/>
      <c r="J320" s="79"/>
      <c r="K320" s="79"/>
      <c r="L320" s="79"/>
      <c r="M320" s="79"/>
      <c r="N320" s="79"/>
      <c r="O320" s="79"/>
      <c r="P320" s="79"/>
    </row>
    <row r="321" spans="1:16" s="38" customFormat="1" ht="22.5">
      <c r="A321" s="88" t="s">
        <v>218</v>
      </c>
      <c r="B321" s="32">
        <v>829</v>
      </c>
      <c r="C321" s="33">
        <f t="shared" si="63"/>
        <v>0.90108695652173909</v>
      </c>
      <c r="D321" s="79"/>
      <c r="E321" s="79"/>
      <c r="F321" s="79"/>
      <c r="G321" s="79"/>
      <c r="H321" s="79"/>
      <c r="I321" s="79"/>
      <c r="J321" s="79"/>
      <c r="K321" s="79"/>
      <c r="L321" s="79"/>
      <c r="M321" s="79"/>
      <c r="N321" s="79"/>
      <c r="O321" s="79"/>
      <c r="P321" s="79"/>
    </row>
    <row r="322" spans="1:16" s="38" customFormat="1">
      <c r="A322" s="88" t="s">
        <v>219</v>
      </c>
      <c r="B322" s="32">
        <v>432</v>
      </c>
      <c r="C322" s="33">
        <f t="shared" si="63"/>
        <v>0.46956521739130436</v>
      </c>
      <c r="D322" s="79"/>
      <c r="E322" s="79"/>
      <c r="F322" s="79"/>
      <c r="G322" s="79"/>
      <c r="H322" s="79"/>
      <c r="I322" s="79"/>
      <c r="J322" s="79"/>
      <c r="K322" s="79"/>
      <c r="L322" s="79"/>
      <c r="M322" s="79"/>
      <c r="N322" s="79"/>
      <c r="O322" s="79"/>
      <c r="P322" s="79"/>
    </row>
    <row r="323" spans="1:16" s="38" customFormat="1">
      <c r="A323" s="88" t="s">
        <v>220</v>
      </c>
      <c r="B323" s="32">
        <v>14</v>
      </c>
      <c r="C323" s="33">
        <f t="shared" si="63"/>
        <v>1.5217391304347827E-2</v>
      </c>
      <c r="D323" s="79"/>
      <c r="E323" s="79"/>
      <c r="F323" s="79"/>
      <c r="G323" s="79"/>
      <c r="H323" s="79"/>
      <c r="I323" s="79"/>
      <c r="J323" s="79"/>
      <c r="K323" s="79"/>
      <c r="L323" s="79"/>
      <c r="M323" s="79"/>
      <c r="N323" s="79"/>
      <c r="O323" s="79"/>
      <c r="P323" s="79"/>
    </row>
    <row r="324" spans="1:16" s="38" customFormat="1" ht="26.1" customHeight="1">
      <c r="A324" s="88" t="s">
        <v>221</v>
      </c>
      <c r="B324" s="32">
        <v>64</v>
      </c>
      <c r="C324" s="33">
        <f t="shared" si="63"/>
        <v>6.9565217391304349E-2</v>
      </c>
      <c r="D324" s="79"/>
      <c r="E324" s="79"/>
      <c r="F324" s="79"/>
      <c r="G324" s="79"/>
      <c r="H324" s="79"/>
      <c r="I324" s="79"/>
      <c r="J324" s="79"/>
      <c r="K324" s="79"/>
      <c r="L324" s="79"/>
      <c r="M324" s="79"/>
      <c r="N324" s="79"/>
      <c r="O324" s="79"/>
      <c r="P324" s="79"/>
    </row>
    <row r="325" spans="1:16" s="38" customFormat="1" ht="28.5" customHeight="1">
      <c r="A325" s="88" t="s">
        <v>222</v>
      </c>
      <c r="B325" s="32">
        <v>177</v>
      </c>
      <c r="C325" s="33">
        <f t="shared" si="63"/>
        <v>0.19239130434782609</v>
      </c>
      <c r="D325" s="79"/>
      <c r="E325" s="79"/>
      <c r="F325" s="79"/>
      <c r="G325" s="79"/>
      <c r="H325" s="79"/>
      <c r="I325" s="79"/>
      <c r="J325" s="79"/>
      <c r="K325" s="79"/>
      <c r="L325" s="79"/>
      <c r="M325" s="79"/>
      <c r="N325" s="79"/>
      <c r="O325" s="79"/>
      <c r="P325" s="79"/>
    </row>
    <row r="326" spans="1:16" s="37" customFormat="1">
      <c r="A326" s="88" t="s">
        <v>77</v>
      </c>
      <c r="B326" s="32">
        <v>73</v>
      </c>
      <c r="C326" s="33">
        <f t="shared" si="63"/>
        <v>7.9347826086956522E-2</v>
      </c>
      <c r="D326" s="79"/>
      <c r="E326" s="79"/>
      <c r="F326" s="79"/>
      <c r="G326" s="79"/>
      <c r="H326" s="79"/>
      <c r="I326" s="79"/>
      <c r="J326" s="79"/>
      <c r="K326" s="79"/>
      <c r="L326" s="79"/>
      <c r="M326" s="79"/>
      <c r="N326" s="79"/>
      <c r="O326" s="79"/>
      <c r="P326" s="79"/>
    </row>
    <row r="327" spans="1:16">
      <c r="A327" s="98" t="s">
        <v>223</v>
      </c>
      <c r="B327" s="98"/>
      <c r="C327" s="98"/>
      <c r="D327" s="98"/>
      <c r="E327" s="98"/>
      <c r="F327" s="98"/>
    </row>
    <row r="328" spans="1:16">
      <c r="A328" s="90"/>
    </row>
    <row r="329" spans="1:16">
      <c r="A329" s="68" t="s">
        <v>26</v>
      </c>
    </row>
  </sheetData>
  <mergeCells count="46">
    <mergeCell ref="A1:J1"/>
    <mergeCell ref="A2:J2"/>
    <mergeCell ref="A3:J3"/>
    <mergeCell ref="A22:J22"/>
    <mergeCell ref="A193:J193"/>
    <mergeCell ref="A141:J141"/>
    <mergeCell ref="A154:J154"/>
    <mergeCell ref="A167:J167"/>
    <mergeCell ref="A180:J180"/>
    <mergeCell ref="A73:J73"/>
    <mergeCell ref="A207:J207"/>
    <mergeCell ref="A209:J209"/>
    <mergeCell ref="A222:J222"/>
    <mergeCell ref="A32:J32"/>
    <mergeCell ref="A52:J52"/>
    <mergeCell ref="A54:J54"/>
    <mergeCell ref="A72:J72"/>
    <mergeCell ref="A50:P50"/>
    <mergeCell ref="A75:J75"/>
    <mergeCell ref="A77:J77"/>
    <mergeCell ref="A87:J87"/>
    <mergeCell ref="A89:J89"/>
    <mergeCell ref="A102:J102"/>
    <mergeCell ref="A115:J115"/>
    <mergeCell ref="A126:J126"/>
    <mergeCell ref="A128:J128"/>
    <mergeCell ref="A265:J265"/>
    <mergeCell ref="A234:J234"/>
    <mergeCell ref="A236:J236"/>
    <mergeCell ref="A244:J244"/>
    <mergeCell ref="A254:J254"/>
    <mergeCell ref="A256:J256"/>
    <mergeCell ref="A266:J266"/>
    <mergeCell ref="A268:J268"/>
    <mergeCell ref="A277:N277"/>
    <mergeCell ref="A278:A279"/>
    <mergeCell ref="B278:N278"/>
    <mergeCell ref="A307:N307"/>
    <mergeCell ref="A314:F314"/>
    <mergeCell ref="A316:N316"/>
    <mergeCell ref="A327:F327"/>
    <mergeCell ref="A286:N286"/>
    <mergeCell ref="A287:N287"/>
    <mergeCell ref="A288:A289"/>
    <mergeCell ref="B288:I288"/>
    <mergeCell ref="A297:N297"/>
  </mergeCells>
  <hyperlinks>
    <hyperlink ref="A329" r:id="rId1" xr:uid="{0236D330-0B45-4584-B292-69F112924F6D}"/>
    <hyperlink ref="A7" location="'Accommodation &amp; food services'!A32" display="Table 3.2.3.2 - Initial external administrators' and receivers' reports for Accommodation &amp; food services industry—Nominated causes of failure by region" xr:uid="{699FC96D-9ABF-4AAC-9B74-5D5DB9508FCD}"/>
    <hyperlink ref="A8" location="'Accommodation &amp; food services'!A52" display="Table 3.2.3.3 - Initial external administrators' and receivers' reports for Accommodation &amp; food services industry—Possible misconduct by region" xr:uid="{B8421874-43E6-4165-9A29-053F946ED7F4}"/>
    <hyperlink ref="A10" location="'Accommodation &amp; food services'!A87" display="Table 3.2.3.5 - Initial external administrators' and receivers' reports for Accommodation &amp; food services industry—Assets, liabilities and deficiency by region " xr:uid="{2EE6B7B1-7CC6-4C5A-B528-19939F88E406}"/>
    <hyperlink ref="A11" location="'Accommodation &amp; food services'!A126" display="Table 3.2.3.6 - Initial external administrators' and receivers' reports for Accommodation &amp; food services industry—Unpaid employee entitlements by region " xr:uid="{40AA5F14-C8FD-4C4B-A0C6-253A84C599CE}"/>
    <hyperlink ref="A12" location="'Accommodation &amp; food services'!A209" display="Table 3.2.3.7 - Initial external administrators' and receivers' reports for Accommodation &amp; food services industry—Amount owed to secured creditors by region" xr:uid="{CCD28A0F-448A-4C68-9070-8751C0EE9E23}"/>
    <hyperlink ref="A6" location="'Accommodation &amp; food services'!A22" display="Table 3.2.3.1 - Initial external administrators' and receivers' reports for Accommodation &amp; food services industry—Size of company as measured by number of FTEs by region" xr:uid="{A9DD44AA-C3FF-4D74-803C-8088E0EBAE0B}"/>
    <hyperlink ref="A13" location="'Accommodation &amp; food services'!A222" display="Table 3.2.3.8 - Initial external administrators' and receivers' reports for Accommodation &amp; food services industry—Unpaid taxes and charges by region " xr:uid="{6CBCA116-A2F4-4975-890E-8E8820E52866}"/>
    <hyperlink ref="A14" location="'Accommodation &amp; food services'!A234" display="Table 3.2.3.9 - Initial external administrators' and receivers' reports for Accommodation &amp; food services industry—Unsecured creditors by region " xr:uid="{279C5EBC-0DED-45E5-A4E6-B2B5B18A8A76}"/>
    <hyperlink ref="A15" location="'Accommodation &amp; food services'!A266" display="Table 3.2.3.10 - Initial external administrators' and receivers' reports for Accommodation &amp; food services industry—External administrator's remuneration by region" xr:uid="{2CD13213-90B5-47C7-A7A5-9F160E0D3BA1}"/>
    <hyperlink ref="A17" location="'Accommodation &amp; food services'!A287" display="Table 3.2.3.12 - Initial external administrators' and receivers' reports for Accommodation &amp; food services industry—Estimated debts incurred after date of insolvency compared to number of unsecured creditors" xr:uid="{DA1225E8-A4EA-4A94-A190-A7A457E65FEA}"/>
    <hyperlink ref="A18" location="'Accommodation &amp; food services'!A297" display="Table 3.2.3.13 - Initial external administrators' and receivers' reports for Accommodation &amp; food services industry—Period in which company became insolvent " xr:uid="{BAEF0320-6F61-427A-BFB1-21E7DD614C90}"/>
    <hyperlink ref="A19" location="'Accommodation &amp; food services'!A307" display="Table 3.2.3.14 - Initial external administrators' and receivers' reports for Accommodation &amp; food services industry—Basis for determining when the company became insolvent " xr:uid="{6C8951AC-BB61-4B06-B197-388DD24FB8DE}"/>
    <hyperlink ref="A20" location="'Accommodation &amp; food services'!A316" display="Table 3.2.3.15 - Initial external administrators' and receivers' reports for Accommodation &amp; food services industry—Indicators that director had reasonable grounds to suspect company insolvent " xr:uid="{14CE30FD-0B98-4AF2-83CB-E5D6032CFDD9}"/>
    <hyperlink ref="A9" location="'Accommodation &amp; food services'!A75" display="Table 3.2.3.4 - Initial external administrators' and receivers' reports for Accommodation &amp; food services industry—Possible misconduct of directors duties by region " xr:uid="{5CC70CF5-52C7-4290-8472-145B59AB4343}"/>
    <hyperlink ref="A16" location="'Accommodation &amp; food services'!A277" display="Table 3.2.3.11 - Initial external administrators' and receivers' reports for Accommodation &amp; food services industry—Estimated debts incurred after date of insolvency compared to estimated assets " xr:uid="{FFD2E47F-B843-414B-98DA-E979E5D80DD2}"/>
  </hyperlinks>
  <pageMargins left="0.70866141732283472" right="0.70866141732283472" top="0.74803149606299213" bottom="0.74803149606299213" header="0.31496062992125984" footer="0.31496062992125984"/>
  <pageSetup paperSize="9" scale="66" fitToHeight="10" orientation="portrait" r:id="rId2"/>
  <rowBreaks count="2" manualBreakCount="2">
    <brk id="51" max="10" man="1"/>
    <brk id="83" max="10"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28"/>
  <sheetViews>
    <sheetView zoomScaleNormal="100" workbookViewId="0">
      <selection activeCell="A2" sqref="A2:J2"/>
    </sheetView>
  </sheetViews>
  <sheetFormatPr defaultColWidth="9.140625" defaultRowHeight="15"/>
  <cols>
    <col min="1" max="1" width="33.7109375" style="60" customWidth="1"/>
    <col min="2" max="9" width="10.7109375" style="11" customWidth="1"/>
    <col min="10" max="10" width="10.7109375" style="12" customWidth="1"/>
    <col min="11" max="11" width="8.7109375" style="11" customWidth="1"/>
    <col min="12" max="14" width="10.7109375" style="11" customWidth="1"/>
    <col min="15" max="16384" width="9.140625" style="11"/>
  </cols>
  <sheetData>
    <row r="1" spans="1:10" ht="75" customHeight="1">
      <c r="A1" s="100"/>
      <c r="B1" s="100"/>
      <c r="C1" s="100"/>
      <c r="D1" s="100"/>
      <c r="E1" s="100"/>
      <c r="F1" s="100"/>
      <c r="G1" s="100"/>
      <c r="H1" s="100"/>
      <c r="I1" s="100"/>
      <c r="J1" s="100"/>
    </row>
    <row r="2" spans="1:10" ht="15" customHeight="1">
      <c r="A2" s="101" t="str">
        <f>+[1]Contents!A2</f>
        <v>Statistics about corporate insolvency in Australia</v>
      </c>
      <c r="B2" s="101"/>
      <c r="C2" s="101"/>
      <c r="D2" s="101"/>
      <c r="E2" s="101"/>
      <c r="F2" s="101"/>
      <c r="G2" s="101"/>
      <c r="H2" s="101"/>
      <c r="I2" s="101"/>
      <c r="J2" s="101"/>
    </row>
    <row r="3" spans="1:10" ht="24.95" customHeight="1">
      <c r="A3" s="102" t="str">
        <f>Contents!A3</f>
        <v>Released: November 2024</v>
      </c>
      <c r="B3" s="102"/>
      <c r="C3" s="102"/>
      <c r="D3" s="102"/>
      <c r="E3" s="102"/>
      <c r="F3" s="102"/>
      <c r="G3" s="102"/>
      <c r="H3" s="102"/>
      <c r="I3" s="102"/>
      <c r="J3" s="102"/>
    </row>
    <row r="4" spans="1:10">
      <c r="A4" s="84"/>
      <c r="B4" s="84"/>
      <c r="C4" s="84"/>
      <c r="D4" s="84"/>
      <c r="E4" s="84"/>
      <c r="F4" s="84"/>
      <c r="G4" s="84"/>
      <c r="H4" s="84"/>
      <c r="I4" s="84"/>
      <c r="J4" s="84"/>
    </row>
    <row r="5" spans="1:10" ht="15.75">
      <c r="A5" s="86" t="s">
        <v>5</v>
      </c>
      <c r="B5" s="84"/>
      <c r="C5" s="84"/>
      <c r="D5" s="84"/>
      <c r="E5" s="84"/>
      <c r="F5" s="84"/>
      <c r="G5" s="84"/>
      <c r="H5" s="84"/>
      <c r="I5" s="84"/>
      <c r="J5" s="84"/>
    </row>
    <row r="6" spans="1:10">
      <c r="A6" s="87" t="s">
        <v>289</v>
      </c>
      <c r="B6" s="84"/>
      <c r="C6" s="84"/>
      <c r="D6" s="84"/>
      <c r="E6" s="84"/>
      <c r="F6" s="84"/>
      <c r="G6" s="84"/>
      <c r="H6" s="84"/>
      <c r="I6" s="84"/>
      <c r="J6" s="84"/>
    </row>
    <row r="7" spans="1:10">
      <c r="A7" s="87" t="s">
        <v>290</v>
      </c>
      <c r="B7" s="84"/>
      <c r="C7" s="84"/>
      <c r="D7" s="84"/>
      <c r="E7" s="84"/>
      <c r="F7" s="84"/>
      <c r="G7" s="84"/>
      <c r="H7" s="84"/>
      <c r="I7" s="84"/>
      <c r="J7" s="84"/>
    </row>
    <row r="8" spans="1:10">
      <c r="A8" s="87" t="s">
        <v>291</v>
      </c>
      <c r="B8" s="84"/>
      <c r="C8" s="84"/>
      <c r="D8" s="84"/>
      <c r="E8" s="84"/>
      <c r="F8" s="84"/>
      <c r="G8" s="84"/>
      <c r="H8" s="84"/>
      <c r="I8" s="84"/>
      <c r="J8" s="84"/>
    </row>
    <row r="9" spans="1:10">
      <c r="A9" s="87" t="s">
        <v>292</v>
      </c>
      <c r="B9" s="84"/>
      <c r="C9" s="84"/>
      <c r="D9" s="84"/>
      <c r="E9" s="84"/>
      <c r="F9" s="84"/>
      <c r="G9" s="84"/>
      <c r="H9" s="84"/>
      <c r="I9" s="84"/>
      <c r="J9" s="84"/>
    </row>
    <row r="10" spans="1:10">
      <c r="A10" s="87" t="s">
        <v>293</v>
      </c>
      <c r="B10" s="84"/>
      <c r="C10" s="84"/>
      <c r="D10" s="84"/>
      <c r="E10" s="84"/>
      <c r="F10" s="84"/>
      <c r="G10" s="84"/>
      <c r="H10" s="84"/>
      <c r="I10" s="84"/>
      <c r="J10" s="84"/>
    </row>
    <row r="11" spans="1:10">
      <c r="A11" s="87" t="s">
        <v>294</v>
      </c>
      <c r="B11" s="84"/>
      <c r="C11" s="84"/>
      <c r="D11" s="84"/>
      <c r="E11" s="84"/>
      <c r="F11" s="84"/>
      <c r="G11" s="84"/>
      <c r="H11" s="84"/>
      <c r="I11" s="84"/>
      <c r="J11" s="84"/>
    </row>
    <row r="12" spans="1:10">
      <c r="A12" s="87" t="s">
        <v>295</v>
      </c>
      <c r="B12" s="84"/>
      <c r="C12" s="84"/>
      <c r="D12" s="84"/>
      <c r="E12" s="84"/>
      <c r="F12" s="84"/>
      <c r="G12" s="84"/>
      <c r="H12" s="84"/>
      <c r="I12" s="84"/>
      <c r="J12" s="84"/>
    </row>
    <row r="13" spans="1:10">
      <c r="A13" s="87" t="s">
        <v>296</v>
      </c>
      <c r="B13" s="84"/>
      <c r="C13" s="84"/>
      <c r="D13" s="84"/>
      <c r="E13" s="84"/>
      <c r="F13" s="84"/>
      <c r="G13" s="84"/>
      <c r="H13" s="84"/>
      <c r="I13" s="84"/>
      <c r="J13" s="84"/>
    </row>
    <row r="14" spans="1:10">
      <c r="A14" s="87" t="s">
        <v>297</v>
      </c>
      <c r="B14" s="84"/>
      <c r="C14" s="84"/>
      <c r="D14" s="84"/>
      <c r="E14" s="84"/>
      <c r="F14" s="84"/>
      <c r="G14" s="84"/>
      <c r="H14" s="84"/>
      <c r="I14" s="84"/>
      <c r="J14" s="84"/>
    </row>
    <row r="15" spans="1:10">
      <c r="A15" s="87" t="s">
        <v>298</v>
      </c>
      <c r="B15" s="84"/>
      <c r="C15" s="84"/>
      <c r="D15" s="84"/>
      <c r="E15" s="84"/>
      <c r="F15" s="84"/>
      <c r="G15" s="84"/>
      <c r="H15" s="84"/>
      <c r="I15" s="84"/>
      <c r="J15" s="84"/>
    </row>
    <row r="16" spans="1:10">
      <c r="A16" s="87" t="s">
        <v>299</v>
      </c>
      <c r="B16" s="84"/>
      <c r="C16" s="84"/>
      <c r="D16" s="84"/>
      <c r="E16" s="84"/>
      <c r="F16" s="84"/>
      <c r="G16" s="84"/>
      <c r="H16" s="84"/>
      <c r="I16" s="84"/>
      <c r="J16" s="84"/>
    </row>
    <row r="17" spans="1:13">
      <c r="A17" s="87" t="s">
        <v>300</v>
      </c>
      <c r="B17" s="84"/>
      <c r="C17" s="84"/>
      <c r="D17" s="84"/>
      <c r="E17" s="84"/>
      <c r="F17" s="84"/>
      <c r="G17" s="84"/>
      <c r="H17" s="84"/>
      <c r="I17" s="84"/>
      <c r="J17" s="84"/>
    </row>
    <row r="18" spans="1:13">
      <c r="A18" s="87" t="s">
        <v>301</v>
      </c>
      <c r="B18" s="84"/>
      <c r="C18" s="84"/>
      <c r="D18" s="84"/>
      <c r="E18" s="84"/>
      <c r="F18" s="84"/>
      <c r="G18" s="84"/>
      <c r="H18" s="84"/>
      <c r="I18" s="84"/>
      <c r="J18" s="84"/>
    </row>
    <row r="19" spans="1:13">
      <c r="A19" s="87" t="s">
        <v>302</v>
      </c>
      <c r="B19" s="84"/>
      <c r="C19" s="84"/>
      <c r="D19" s="84"/>
      <c r="E19" s="84"/>
      <c r="F19" s="84"/>
      <c r="G19" s="84"/>
      <c r="H19" s="84"/>
      <c r="I19" s="84"/>
      <c r="J19" s="84"/>
    </row>
    <row r="20" spans="1:13">
      <c r="A20" s="87" t="s">
        <v>303</v>
      </c>
      <c r="B20" s="84"/>
      <c r="C20" s="84"/>
      <c r="D20" s="84"/>
      <c r="E20" s="84"/>
      <c r="F20" s="84"/>
      <c r="G20" s="84"/>
      <c r="H20" s="84"/>
      <c r="I20" s="84"/>
      <c r="J20" s="84"/>
    </row>
    <row r="21" spans="1:13">
      <c r="A21" s="84"/>
      <c r="B21" s="84"/>
      <c r="C21" s="84"/>
      <c r="D21" s="84"/>
      <c r="E21" s="84"/>
      <c r="F21" s="84"/>
      <c r="G21" s="84"/>
      <c r="H21" s="84"/>
      <c r="I21" s="84"/>
      <c r="J21" s="84"/>
    </row>
    <row r="22" spans="1:13" ht="30" customHeight="1">
      <c r="A22" s="104" t="s">
        <v>304</v>
      </c>
      <c r="B22" s="104"/>
      <c r="C22" s="104"/>
      <c r="D22" s="104"/>
      <c r="E22" s="104"/>
      <c r="F22" s="104"/>
      <c r="G22" s="104"/>
      <c r="H22" s="104"/>
      <c r="I22" s="104"/>
      <c r="J22" s="104"/>
    </row>
    <row r="23" spans="1:13" ht="34.5">
      <c r="A23" s="81" t="s">
        <v>43</v>
      </c>
      <c r="B23" s="45" t="s">
        <v>44</v>
      </c>
      <c r="C23" s="45" t="s">
        <v>45</v>
      </c>
      <c r="D23" s="45" t="s">
        <v>46</v>
      </c>
      <c r="E23" s="45" t="s">
        <v>47</v>
      </c>
      <c r="F23" s="45" t="s">
        <v>48</v>
      </c>
      <c r="G23" s="45" t="s">
        <v>49</v>
      </c>
      <c r="H23" s="45" t="s">
        <v>50</v>
      </c>
      <c r="I23" s="45" t="s">
        <v>51</v>
      </c>
      <c r="J23" s="31" t="s">
        <v>52</v>
      </c>
      <c r="K23" s="31" t="s">
        <v>53</v>
      </c>
    </row>
    <row r="24" spans="1:13">
      <c r="A24" s="6" t="s">
        <v>54</v>
      </c>
      <c r="B24" s="13">
        <v>1</v>
      </c>
      <c r="C24" s="13">
        <v>114</v>
      </c>
      <c r="D24" s="13">
        <v>1</v>
      </c>
      <c r="E24" s="13">
        <v>63</v>
      </c>
      <c r="F24" s="13">
        <v>12</v>
      </c>
      <c r="G24" s="13">
        <v>0</v>
      </c>
      <c r="H24" s="13">
        <v>112</v>
      </c>
      <c r="I24" s="13">
        <v>21</v>
      </c>
      <c r="J24" s="3">
        <f>SUM(B24:I24)</f>
        <v>324</v>
      </c>
      <c r="K24" s="40">
        <f>+J24/J$29</f>
        <v>0.69379014989293364</v>
      </c>
    </row>
    <row r="25" spans="1:13">
      <c r="A25" s="6" t="s">
        <v>55</v>
      </c>
      <c r="B25" s="13">
        <v>2</v>
      </c>
      <c r="C25" s="13">
        <v>25</v>
      </c>
      <c r="D25" s="13">
        <v>0</v>
      </c>
      <c r="E25" s="13">
        <v>11</v>
      </c>
      <c r="F25" s="13">
        <v>2</v>
      </c>
      <c r="G25" s="13">
        <v>0</v>
      </c>
      <c r="H25" s="13">
        <v>17</v>
      </c>
      <c r="I25" s="13">
        <v>4</v>
      </c>
      <c r="J25" s="3">
        <f>SUM(B25:I25)</f>
        <v>61</v>
      </c>
      <c r="K25" s="40">
        <f t="shared" ref="K25:K28" si="0">+J25/J$29</f>
        <v>0.13062098501070663</v>
      </c>
    </row>
    <row r="26" spans="1:13">
      <c r="A26" s="6" t="s">
        <v>56</v>
      </c>
      <c r="B26" s="13">
        <v>0</v>
      </c>
      <c r="C26" s="13">
        <v>10</v>
      </c>
      <c r="D26" s="13">
        <v>0</v>
      </c>
      <c r="E26" s="13">
        <v>4</v>
      </c>
      <c r="F26" s="13">
        <v>0</v>
      </c>
      <c r="G26" s="13">
        <v>1</v>
      </c>
      <c r="H26" s="13">
        <v>4</v>
      </c>
      <c r="I26" s="13">
        <v>0</v>
      </c>
      <c r="J26" s="3">
        <f>SUM(B26:I26)</f>
        <v>19</v>
      </c>
      <c r="K26" s="40">
        <f t="shared" si="0"/>
        <v>4.068522483940043E-2</v>
      </c>
    </row>
    <row r="27" spans="1:13">
      <c r="A27" s="6" t="s">
        <v>57</v>
      </c>
      <c r="B27" s="13">
        <v>0</v>
      </c>
      <c r="C27" s="13">
        <v>1</v>
      </c>
      <c r="D27" s="13">
        <v>0</v>
      </c>
      <c r="E27" s="13">
        <v>0</v>
      </c>
      <c r="F27" s="13">
        <v>0</v>
      </c>
      <c r="G27" s="13">
        <v>0</v>
      </c>
      <c r="H27" s="13">
        <v>1</v>
      </c>
      <c r="I27" s="13">
        <v>0</v>
      </c>
      <c r="J27" s="3">
        <f>SUM(B27:I27)</f>
        <v>2</v>
      </c>
      <c r="K27" s="40">
        <f t="shared" si="0"/>
        <v>4.2826552462526769E-3</v>
      </c>
    </row>
    <row r="28" spans="1:13">
      <c r="A28" s="7" t="s">
        <v>58</v>
      </c>
      <c r="B28" s="13">
        <v>0</v>
      </c>
      <c r="C28" s="13">
        <v>36</v>
      </c>
      <c r="D28" s="13">
        <v>0</v>
      </c>
      <c r="E28" s="13">
        <v>10</v>
      </c>
      <c r="F28" s="13">
        <v>1</v>
      </c>
      <c r="G28" s="13">
        <v>0</v>
      </c>
      <c r="H28" s="13">
        <v>13</v>
      </c>
      <c r="I28" s="13">
        <v>1</v>
      </c>
      <c r="J28" s="3">
        <f>SUM(B28:I28)</f>
        <v>61</v>
      </c>
      <c r="K28" s="40">
        <f t="shared" si="0"/>
        <v>0.13062098501070663</v>
      </c>
    </row>
    <row r="29" spans="1:13">
      <c r="A29" s="9" t="s">
        <v>59</v>
      </c>
      <c r="B29" s="4">
        <f>SUM(B24:B28)</f>
        <v>3</v>
      </c>
      <c r="C29" s="4">
        <f t="shared" ref="C29:K29" si="1">SUM(C24:C28)</f>
        <v>186</v>
      </c>
      <c r="D29" s="4">
        <f t="shared" si="1"/>
        <v>1</v>
      </c>
      <c r="E29" s="4">
        <f t="shared" si="1"/>
        <v>88</v>
      </c>
      <c r="F29" s="4">
        <f t="shared" si="1"/>
        <v>15</v>
      </c>
      <c r="G29" s="4">
        <f t="shared" si="1"/>
        <v>1</v>
      </c>
      <c r="H29" s="4">
        <f t="shared" si="1"/>
        <v>147</v>
      </c>
      <c r="I29" s="4">
        <f t="shared" si="1"/>
        <v>26</v>
      </c>
      <c r="J29" s="4">
        <f t="shared" si="1"/>
        <v>467</v>
      </c>
      <c r="K29" s="27">
        <f t="shared" si="1"/>
        <v>1</v>
      </c>
      <c r="M29" s="11" t="s">
        <v>246</v>
      </c>
    </row>
    <row r="30" spans="1:13">
      <c r="A30" s="6" t="str">
        <f>+'[1]Transport, postal &amp; warehousing'!A30</f>
        <v>Note 1: Statistics after 28 March 2020 by region are based upon 'principal place of business' and not 'registered office'.</v>
      </c>
      <c r="B30" s="3"/>
      <c r="C30" s="3"/>
      <c r="D30" s="3"/>
      <c r="E30" s="3"/>
      <c r="F30" s="3"/>
      <c r="G30" s="3"/>
      <c r="H30" s="3"/>
      <c r="I30" s="3"/>
      <c r="J30" s="3"/>
    </row>
    <row r="31" spans="1:13">
      <c r="A31" s="100"/>
      <c r="B31" s="100"/>
      <c r="C31" s="100"/>
      <c r="D31" s="100"/>
      <c r="E31" s="100"/>
      <c r="F31" s="100"/>
      <c r="G31" s="100"/>
      <c r="H31" s="100"/>
      <c r="I31" s="100"/>
      <c r="J31" s="100"/>
    </row>
    <row r="32" spans="1:13" ht="31.5" customHeight="1">
      <c r="A32" s="103" t="s">
        <v>305</v>
      </c>
      <c r="B32" s="103"/>
      <c r="C32" s="103"/>
      <c r="D32" s="103"/>
      <c r="E32" s="103"/>
      <c r="F32" s="103"/>
      <c r="G32" s="103"/>
      <c r="H32" s="103"/>
      <c r="I32" s="103"/>
      <c r="J32" s="103"/>
    </row>
    <row r="33" spans="1:12" ht="34.5">
      <c r="A33" s="81" t="s">
        <v>61</v>
      </c>
      <c r="B33" s="45" t="s">
        <v>44</v>
      </c>
      <c r="C33" s="45" t="s">
        <v>45</v>
      </c>
      <c r="D33" s="45" t="s">
        <v>46</v>
      </c>
      <c r="E33" s="45" t="s">
        <v>47</v>
      </c>
      <c r="F33" s="45" t="s">
        <v>48</v>
      </c>
      <c r="G33" s="45" t="s">
        <v>49</v>
      </c>
      <c r="H33" s="45" t="s">
        <v>50</v>
      </c>
      <c r="I33" s="45" t="s">
        <v>51</v>
      </c>
      <c r="J33" s="31" t="s">
        <v>63</v>
      </c>
      <c r="K33" s="31" t="s">
        <v>53</v>
      </c>
    </row>
    <row r="34" spans="1:12">
      <c r="A34" s="6" t="s">
        <v>64</v>
      </c>
      <c r="B34" s="13">
        <v>1</v>
      </c>
      <c r="C34" s="13">
        <v>51</v>
      </c>
      <c r="D34" s="13">
        <v>0</v>
      </c>
      <c r="E34" s="13">
        <v>23</v>
      </c>
      <c r="F34" s="13">
        <v>0</v>
      </c>
      <c r="G34" s="13">
        <v>0</v>
      </c>
      <c r="H34" s="13">
        <v>34</v>
      </c>
      <c r="I34" s="13">
        <v>9</v>
      </c>
      <c r="J34" s="3">
        <f>SUM(B34:I34)</f>
        <v>118</v>
      </c>
      <c r="K34" s="40">
        <f>+J34/$J$29</f>
        <v>0.25267665952890794</v>
      </c>
    </row>
    <row r="35" spans="1:12">
      <c r="A35" s="6" t="s">
        <v>65</v>
      </c>
      <c r="B35" s="13">
        <v>1</v>
      </c>
      <c r="C35" s="13">
        <v>83</v>
      </c>
      <c r="D35" s="13">
        <v>1</v>
      </c>
      <c r="E35" s="13">
        <v>25</v>
      </c>
      <c r="F35" s="13">
        <v>3</v>
      </c>
      <c r="G35" s="13">
        <v>0</v>
      </c>
      <c r="H35" s="13">
        <v>42</v>
      </c>
      <c r="I35" s="13">
        <v>10</v>
      </c>
      <c r="J35" s="3">
        <f t="shared" ref="J35:J47" si="2">SUM(B35:I35)</f>
        <v>165</v>
      </c>
      <c r="K35" s="40">
        <f t="shared" ref="K35:K47" si="3">+J35/$J$29</f>
        <v>0.35331905781584583</v>
      </c>
    </row>
    <row r="36" spans="1:12">
      <c r="A36" s="6" t="s">
        <v>66</v>
      </c>
      <c r="B36" s="13">
        <v>0</v>
      </c>
      <c r="C36" s="13">
        <v>15</v>
      </c>
      <c r="D36" s="13">
        <v>0</v>
      </c>
      <c r="E36" s="13">
        <v>4</v>
      </c>
      <c r="F36" s="13">
        <v>2</v>
      </c>
      <c r="G36" s="13">
        <v>0</v>
      </c>
      <c r="H36" s="13">
        <v>5</v>
      </c>
      <c r="I36" s="13">
        <v>0</v>
      </c>
      <c r="J36" s="3">
        <f t="shared" si="2"/>
        <v>26</v>
      </c>
      <c r="K36" s="40">
        <f t="shared" si="3"/>
        <v>5.5674518201284794E-2</v>
      </c>
    </row>
    <row r="37" spans="1:12">
      <c r="A37" s="6" t="s">
        <v>67</v>
      </c>
      <c r="B37" s="13">
        <v>1</v>
      </c>
      <c r="C37" s="13">
        <v>77</v>
      </c>
      <c r="D37" s="13">
        <v>1</v>
      </c>
      <c r="E37" s="13">
        <v>43</v>
      </c>
      <c r="F37" s="13">
        <v>6</v>
      </c>
      <c r="G37" s="13">
        <v>0</v>
      </c>
      <c r="H37" s="13">
        <v>80</v>
      </c>
      <c r="I37" s="13">
        <v>19</v>
      </c>
      <c r="J37" s="3">
        <f t="shared" si="2"/>
        <v>227</v>
      </c>
      <c r="K37" s="40">
        <f t="shared" si="3"/>
        <v>0.48608137044967881</v>
      </c>
    </row>
    <row r="38" spans="1:12">
      <c r="A38" s="6" t="s">
        <v>68</v>
      </c>
      <c r="B38" s="13">
        <v>3</v>
      </c>
      <c r="C38" s="13">
        <v>106</v>
      </c>
      <c r="D38" s="13">
        <v>0</v>
      </c>
      <c r="E38" s="13">
        <v>53</v>
      </c>
      <c r="F38" s="13">
        <v>9</v>
      </c>
      <c r="G38" s="13">
        <v>1</v>
      </c>
      <c r="H38" s="13">
        <v>76</v>
      </c>
      <c r="I38" s="13">
        <v>15</v>
      </c>
      <c r="J38" s="3">
        <f t="shared" si="2"/>
        <v>263</v>
      </c>
      <c r="K38" s="40">
        <f t="shared" si="3"/>
        <v>0.56316916488222701</v>
      </c>
    </row>
    <row r="39" spans="1:12">
      <c r="A39" s="6" t="s">
        <v>69</v>
      </c>
      <c r="B39" s="13">
        <v>2</v>
      </c>
      <c r="C39" s="13">
        <v>63</v>
      </c>
      <c r="D39" s="13">
        <v>1</v>
      </c>
      <c r="E39" s="13">
        <v>29</v>
      </c>
      <c r="F39" s="13">
        <v>8</v>
      </c>
      <c r="G39" s="13">
        <v>0</v>
      </c>
      <c r="H39" s="13">
        <v>46</v>
      </c>
      <c r="I39" s="13">
        <v>8</v>
      </c>
      <c r="J39" s="3">
        <f t="shared" si="2"/>
        <v>157</v>
      </c>
      <c r="K39" s="40">
        <f t="shared" si="3"/>
        <v>0.3361884368308351</v>
      </c>
    </row>
    <row r="40" spans="1:12">
      <c r="A40" s="6" t="s">
        <v>70</v>
      </c>
      <c r="B40" s="13">
        <v>1</v>
      </c>
      <c r="C40" s="13">
        <v>9</v>
      </c>
      <c r="D40" s="13">
        <v>0</v>
      </c>
      <c r="E40" s="13">
        <v>5</v>
      </c>
      <c r="F40" s="13">
        <v>0</v>
      </c>
      <c r="G40" s="13">
        <v>0</v>
      </c>
      <c r="H40" s="13">
        <v>2</v>
      </c>
      <c r="I40" s="13">
        <v>0</v>
      </c>
      <c r="J40" s="3">
        <f t="shared" si="2"/>
        <v>17</v>
      </c>
      <c r="K40" s="40">
        <f t="shared" si="3"/>
        <v>3.6402569593147749E-2</v>
      </c>
    </row>
    <row r="41" spans="1:12">
      <c r="A41" s="6" t="s">
        <v>71</v>
      </c>
      <c r="B41" s="13">
        <v>0</v>
      </c>
      <c r="C41" s="13">
        <v>6</v>
      </c>
      <c r="D41" s="13">
        <v>0</v>
      </c>
      <c r="E41" s="13">
        <v>2</v>
      </c>
      <c r="F41" s="13">
        <v>0</v>
      </c>
      <c r="G41" s="13">
        <v>0</v>
      </c>
      <c r="H41" s="13">
        <v>4</v>
      </c>
      <c r="I41" s="13">
        <v>0</v>
      </c>
      <c r="J41" s="3">
        <f t="shared" si="2"/>
        <v>12</v>
      </c>
      <c r="K41" s="40">
        <f t="shared" si="3"/>
        <v>2.569593147751606E-2</v>
      </c>
    </row>
    <row r="42" spans="1:12">
      <c r="A42" s="6" t="s">
        <v>72</v>
      </c>
      <c r="B42" s="13">
        <v>0</v>
      </c>
      <c r="C42" s="13">
        <v>0</v>
      </c>
      <c r="D42" s="13">
        <v>0</v>
      </c>
      <c r="E42" s="13">
        <v>0</v>
      </c>
      <c r="F42" s="13">
        <v>0</v>
      </c>
      <c r="G42" s="13">
        <v>0</v>
      </c>
      <c r="H42" s="13">
        <v>0</v>
      </c>
      <c r="I42" s="13">
        <v>0</v>
      </c>
      <c r="J42" s="3">
        <f t="shared" si="2"/>
        <v>0</v>
      </c>
      <c r="K42" s="40">
        <f t="shared" si="3"/>
        <v>0</v>
      </c>
    </row>
    <row r="43" spans="1:12">
      <c r="A43" s="6" t="s">
        <v>73</v>
      </c>
      <c r="B43" s="13">
        <v>0</v>
      </c>
      <c r="C43" s="13">
        <v>7</v>
      </c>
      <c r="D43" s="13">
        <v>0</v>
      </c>
      <c r="E43" s="13">
        <v>0</v>
      </c>
      <c r="F43" s="13">
        <v>0</v>
      </c>
      <c r="G43" s="13">
        <v>0</v>
      </c>
      <c r="H43" s="13">
        <v>5</v>
      </c>
      <c r="I43" s="13">
        <v>0</v>
      </c>
      <c r="J43" s="3">
        <f t="shared" si="2"/>
        <v>12</v>
      </c>
      <c r="K43" s="40">
        <f t="shared" si="3"/>
        <v>2.569593147751606E-2</v>
      </c>
    </row>
    <row r="44" spans="1:12">
      <c r="A44" s="6" t="s">
        <v>74</v>
      </c>
      <c r="B44" s="13">
        <v>2</v>
      </c>
      <c r="C44" s="13">
        <v>106</v>
      </c>
      <c r="D44" s="13">
        <v>0</v>
      </c>
      <c r="E44" s="13">
        <v>52</v>
      </c>
      <c r="F44" s="13">
        <v>13</v>
      </c>
      <c r="G44" s="13">
        <v>1</v>
      </c>
      <c r="H44" s="13">
        <v>76</v>
      </c>
      <c r="I44" s="13">
        <v>15</v>
      </c>
      <c r="J44" s="3">
        <f t="shared" si="2"/>
        <v>265</v>
      </c>
      <c r="K44" s="40">
        <f t="shared" si="3"/>
        <v>0.56745182012847961</v>
      </c>
    </row>
    <row r="45" spans="1:12">
      <c r="A45" s="6" t="s">
        <v>75</v>
      </c>
      <c r="B45" s="13">
        <v>0</v>
      </c>
      <c r="C45" s="13">
        <v>1</v>
      </c>
      <c r="D45" s="13">
        <v>0</v>
      </c>
      <c r="E45" s="13">
        <v>1</v>
      </c>
      <c r="F45" s="13">
        <v>0</v>
      </c>
      <c r="G45" s="13">
        <v>0</v>
      </c>
      <c r="H45" s="13">
        <v>0</v>
      </c>
      <c r="I45" s="13">
        <v>1</v>
      </c>
      <c r="J45" s="3">
        <f>SUM(B45:I45)</f>
        <v>3</v>
      </c>
      <c r="K45" s="40">
        <f t="shared" si="3"/>
        <v>6.4239828693790149E-3</v>
      </c>
    </row>
    <row r="46" spans="1:12">
      <c r="A46" s="6" t="s">
        <v>76</v>
      </c>
      <c r="B46" s="13">
        <v>0</v>
      </c>
      <c r="C46" s="13">
        <v>3</v>
      </c>
      <c r="D46" s="13">
        <v>0</v>
      </c>
      <c r="E46" s="13">
        <v>0</v>
      </c>
      <c r="F46" s="13">
        <v>0</v>
      </c>
      <c r="G46" s="13">
        <v>0</v>
      </c>
      <c r="H46" s="13">
        <v>0</v>
      </c>
      <c r="I46" s="13">
        <v>0</v>
      </c>
      <c r="J46" s="3">
        <f t="shared" si="2"/>
        <v>3</v>
      </c>
      <c r="K46" s="40">
        <f t="shared" si="3"/>
        <v>6.4239828693790149E-3</v>
      </c>
      <c r="L46" s="1"/>
    </row>
    <row r="47" spans="1:12">
      <c r="A47" s="7" t="s">
        <v>77</v>
      </c>
      <c r="B47" s="13">
        <v>1</v>
      </c>
      <c r="C47" s="13">
        <v>101</v>
      </c>
      <c r="D47" s="13">
        <v>0</v>
      </c>
      <c r="E47" s="13">
        <v>34</v>
      </c>
      <c r="F47" s="13">
        <v>5</v>
      </c>
      <c r="G47" s="13">
        <v>0</v>
      </c>
      <c r="H47" s="13">
        <v>61</v>
      </c>
      <c r="I47" s="13">
        <v>15</v>
      </c>
      <c r="J47" s="3">
        <f t="shared" si="2"/>
        <v>217</v>
      </c>
      <c r="K47" s="40">
        <f t="shared" si="3"/>
        <v>0.46466809421841543</v>
      </c>
    </row>
    <row r="48" spans="1:12">
      <c r="A48" s="9" t="s">
        <v>59</v>
      </c>
      <c r="B48" s="4">
        <f t="shared" ref="B48:J48" si="4">SUM(B34:B47)</f>
        <v>12</v>
      </c>
      <c r="C48" s="4">
        <f t="shared" si="4"/>
        <v>628</v>
      </c>
      <c r="D48" s="4">
        <f t="shared" si="4"/>
        <v>3</v>
      </c>
      <c r="E48" s="4">
        <f t="shared" si="4"/>
        <v>271</v>
      </c>
      <c r="F48" s="4">
        <f t="shared" si="4"/>
        <v>46</v>
      </c>
      <c r="G48" s="4">
        <f t="shared" si="4"/>
        <v>2</v>
      </c>
      <c r="H48" s="4">
        <f t="shared" si="4"/>
        <v>431</v>
      </c>
      <c r="I48" s="4">
        <f t="shared" si="4"/>
        <v>92</v>
      </c>
      <c r="J48" s="4">
        <f t="shared" si="4"/>
        <v>1485</v>
      </c>
      <c r="K48" s="4"/>
    </row>
    <row r="49" spans="1:16">
      <c r="A49" s="8" t="str">
        <f>+A30</f>
        <v>Note 1: Statistics after 28 March 2020 by region are based upon 'principal place of business' and not 'registered office'.</v>
      </c>
      <c r="B49" s="54"/>
      <c r="C49" s="54"/>
      <c r="D49" s="54"/>
      <c r="E49" s="54"/>
      <c r="F49" s="54"/>
      <c r="G49" s="54"/>
      <c r="H49" s="54"/>
      <c r="I49" s="54"/>
      <c r="J49" s="54"/>
    </row>
    <row r="50" spans="1:16">
      <c r="A50" s="105" t="s">
        <v>78</v>
      </c>
      <c r="B50" s="105"/>
      <c r="C50" s="105"/>
      <c r="D50" s="105"/>
      <c r="E50" s="105"/>
      <c r="F50" s="105"/>
      <c r="G50" s="105"/>
      <c r="H50" s="105"/>
      <c r="I50" s="105"/>
      <c r="J50" s="105"/>
      <c r="K50" s="105"/>
      <c r="L50" s="105"/>
      <c r="M50" s="105"/>
      <c r="N50" s="105"/>
      <c r="O50" s="105"/>
      <c r="P50" s="105"/>
    </row>
    <row r="51" spans="1:16">
      <c r="A51" s="100"/>
      <c r="B51" s="100"/>
      <c r="C51" s="100"/>
      <c r="D51" s="100"/>
      <c r="E51" s="100"/>
      <c r="F51" s="100"/>
      <c r="G51" s="100"/>
      <c r="H51" s="100"/>
      <c r="I51" s="100"/>
      <c r="J51" s="100"/>
    </row>
    <row r="52" spans="1:16" ht="30" customHeight="1">
      <c r="A52" s="103" t="s">
        <v>306</v>
      </c>
      <c r="B52" s="103"/>
      <c r="C52" s="103"/>
      <c r="D52" s="103"/>
      <c r="E52" s="103"/>
      <c r="F52" s="103"/>
      <c r="G52" s="103"/>
      <c r="H52" s="103"/>
      <c r="I52" s="103"/>
      <c r="J52" s="103"/>
    </row>
    <row r="53" spans="1:16" ht="34.5">
      <c r="A53" s="80"/>
      <c r="B53" s="1" t="s">
        <v>44</v>
      </c>
      <c r="C53" s="1" t="s">
        <v>45</v>
      </c>
      <c r="D53" s="1" t="s">
        <v>46</v>
      </c>
      <c r="E53" s="1" t="s">
        <v>47</v>
      </c>
      <c r="F53" s="1" t="s">
        <v>62</v>
      </c>
      <c r="G53" s="1" t="s">
        <v>49</v>
      </c>
      <c r="H53" s="1" t="s">
        <v>50</v>
      </c>
      <c r="I53" s="1" t="s">
        <v>51</v>
      </c>
      <c r="J53" s="2" t="s">
        <v>59</v>
      </c>
      <c r="K53" s="31" t="s">
        <v>53</v>
      </c>
    </row>
    <row r="54" spans="1:16">
      <c r="A54" s="106" t="s">
        <v>80</v>
      </c>
      <c r="B54" s="106"/>
      <c r="C54" s="106"/>
      <c r="D54" s="106"/>
      <c r="E54" s="106"/>
      <c r="F54" s="106"/>
      <c r="G54" s="106"/>
      <c r="H54" s="106"/>
      <c r="I54" s="106"/>
      <c r="J54" s="106"/>
      <c r="K54" s="61"/>
    </row>
    <row r="55" spans="1:16">
      <c r="A55" s="69" t="s">
        <v>81</v>
      </c>
      <c r="B55" s="13">
        <v>3</v>
      </c>
      <c r="C55" s="13">
        <v>159</v>
      </c>
      <c r="D55" s="13">
        <v>1</v>
      </c>
      <c r="E55" s="13">
        <v>66</v>
      </c>
      <c r="F55" s="13">
        <v>12</v>
      </c>
      <c r="G55" s="13">
        <v>1</v>
      </c>
      <c r="H55" s="13">
        <v>113</v>
      </c>
      <c r="I55" s="13">
        <v>20</v>
      </c>
      <c r="J55" s="3">
        <f>SUM(B55:I55)</f>
        <v>375</v>
      </c>
      <c r="K55" s="40">
        <f>+J55/$J$29</f>
        <v>0.80299785867237683</v>
      </c>
    </row>
    <row r="56" spans="1:16" ht="22.5">
      <c r="A56" s="80" t="s">
        <v>82</v>
      </c>
      <c r="B56" s="13">
        <v>3</v>
      </c>
      <c r="C56" s="13">
        <v>128</v>
      </c>
      <c r="D56" s="13">
        <v>1</v>
      </c>
      <c r="E56" s="13">
        <v>59</v>
      </c>
      <c r="F56" s="13">
        <v>9</v>
      </c>
      <c r="G56" s="13">
        <v>0</v>
      </c>
      <c r="H56" s="13">
        <v>89</v>
      </c>
      <c r="I56" s="13">
        <v>15</v>
      </c>
      <c r="J56" s="3">
        <f t="shared" ref="J56:J68" si="5">SUM(B56:I56)</f>
        <v>304</v>
      </c>
      <c r="K56" s="40">
        <f t="shared" ref="K56:K68" si="6">+J56/$J$29</f>
        <v>0.65096359743040688</v>
      </c>
    </row>
    <row r="57" spans="1:16" ht="22.5">
      <c r="A57" s="80" t="s">
        <v>83</v>
      </c>
      <c r="B57" s="13">
        <v>0</v>
      </c>
      <c r="C57" s="13">
        <v>86</v>
      </c>
      <c r="D57" s="13">
        <v>0</v>
      </c>
      <c r="E57" s="13">
        <v>25</v>
      </c>
      <c r="F57" s="13">
        <v>7</v>
      </c>
      <c r="G57" s="13">
        <v>1</v>
      </c>
      <c r="H57" s="13">
        <v>47</v>
      </c>
      <c r="I57" s="13">
        <v>3</v>
      </c>
      <c r="J57" s="3">
        <f t="shared" si="5"/>
        <v>169</v>
      </c>
      <c r="K57" s="40">
        <f t="shared" si="6"/>
        <v>0.36188436830835119</v>
      </c>
    </row>
    <row r="58" spans="1:16" ht="22.5">
      <c r="A58" s="80" t="s">
        <v>84</v>
      </c>
      <c r="B58" s="13">
        <v>0</v>
      </c>
      <c r="C58" s="13">
        <v>20</v>
      </c>
      <c r="D58" s="13">
        <v>0</v>
      </c>
      <c r="E58" s="13">
        <v>13</v>
      </c>
      <c r="F58" s="13">
        <v>1</v>
      </c>
      <c r="G58" s="13">
        <v>0</v>
      </c>
      <c r="H58" s="13">
        <v>11</v>
      </c>
      <c r="I58" s="13">
        <v>1</v>
      </c>
      <c r="J58" s="3">
        <f t="shared" si="5"/>
        <v>46</v>
      </c>
      <c r="K58" s="40">
        <f t="shared" si="6"/>
        <v>9.8501070663811557E-2</v>
      </c>
    </row>
    <row r="59" spans="1:16">
      <c r="A59" s="80" t="s">
        <v>85</v>
      </c>
      <c r="B59" s="13">
        <v>0</v>
      </c>
      <c r="C59" s="13">
        <v>19</v>
      </c>
      <c r="D59" s="13">
        <v>0</v>
      </c>
      <c r="E59" s="13">
        <v>7</v>
      </c>
      <c r="F59" s="13">
        <v>1</v>
      </c>
      <c r="G59" s="13">
        <v>0</v>
      </c>
      <c r="H59" s="13">
        <v>10</v>
      </c>
      <c r="I59" s="13">
        <v>1</v>
      </c>
      <c r="J59" s="3">
        <f t="shared" si="5"/>
        <v>38</v>
      </c>
      <c r="K59" s="40">
        <f t="shared" si="6"/>
        <v>8.137044967880086E-2</v>
      </c>
    </row>
    <row r="60" spans="1:16" ht="22.5">
      <c r="A60" s="80" t="s">
        <v>86</v>
      </c>
      <c r="B60" s="13">
        <v>0</v>
      </c>
      <c r="C60" s="13">
        <v>24</v>
      </c>
      <c r="D60" s="13">
        <v>0</v>
      </c>
      <c r="E60" s="13">
        <v>8</v>
      </c>
      <c r="F60" s="13">
        <v>0</v>
      </c>
      <c r="G60" s="13">
        <v>0</v>
      </c>
      <c r="H60" s="13">
        <v>10</v>
      </c>
      <c r="I60" s="13">
        <v>1</v>
      </c>
      <c r="J60" s="3">
        <f t="shared" si="5"/>
        <v>43</v>
      </c>
      <c r="K60" s="40">
        <f t="shared" si="6"/>
        <v>9.2077087794432549E-2</v>
      </c>
    </row>
    <row r="61" spans="1:16" ht="22.5">
      <c r="A61" s="80" t="s">
        <v>87</v>
      </c>
      <c r="B61" s="13">
        <v>0</v>
      </c>
      <c r="C61" s="13">
        <v>6</v>
      </c>
      <c r="D61" s="13">
        <v>0</v>
      </c>
      <c r="E61" s="13">
        <v>0</v>
      </c>
      <c r="F61" s="13">
        <v>0</v>
      </c>
      <c r="G61" s="13">
        <v>0</v>
      </c>
      <c r="H61" s="13">
        <v>1</v>
      </c>
      <c r="I61" s="13">
        <v>0</v>
      </c>
      <c r="J61" s="3">
        <f t="shared" si="5"/>
        <v>7</v>
      </c>
      <c r="K61" s="40">
        <f t="shared" si="6"/>
        <v>1.4989293361884369E-2</v>
      </c>
    </row>
    <row r="62" spans="1:16">
      <c r="A62" s="80" t="s">
        <v>88</v>
      </c>
      <c r="B62" s="13">
        <v>0</v>
      </c>
      <c r="C62" s="13">
        <v>9</v>
      </c>
      <c r="D62" s="13">
        <v>0</v>
      </c>
      <c r="E62" s="13">
        <v>1</v>
      </c>
      <c r="F62" s="13">
        <v>0</v>
      </c>
      <c r="G62" s="13">
        <v>0</v>
      </c>
      <c r="H62" s="13">
        <v>3</v>
      </c>
      <c r="I62" s="13">
        <v>1</v>
      </c>
      <c r="J62" s="3">
        <f t="shared" si="5"/>
        <v>14</v>
      </c>
      <c r="K62" s="40">
        <f t="shared" si="6"/>
        <v>2.9978586723768737E-2</v>
      </c>
    </row>
    <row r="63" spans="1:16" s="12" customFormat="1" ht="33.75">
      <c r="A63" s="80" t="s">
        <v>89</v>
      </c>
      <c r="B63" s="13">
        <v>0</v>
      </c>
      <c r="C63" s="13">
        <v>2</v>
      </c>
      <c r="D63" s="13">
        <v>0</v>
      </c>
      <c r="E63" s="13">
        <v>1</v>
      </c>
      <c r="F63" s="13">
        <v>0</v>
      </c>
      <c r="G63" s="13">
        <v>0</v>
      </c>
      <c r="H63" s="13">
        <v>2</v>
      </c>
      <c r="I63" s="13">
        <v>0</v>
      </c>
      <c r="J63" s="3">
        <f t="shared" si="5"/>
        <v>5</v>
      </c>
      <c r="K63" s="40">
        <f t="shared" si="6"/>
        <v>1.0706638115631691E-2</v>
      </c>
    </row>
    <row r="64" spans="1:16" ht="22.5">
      <c r="A64" s="80" t="s">
        <v>90</v>
      </c>
      <c r="B64" s="13">
        <v>0</v>
      </c>
      <c r="C64" s="13">
        <v>1</v>
      </c>
      <c r="D64" s="13">
        <v>0</v>
      </c>
      <c r="E64" s="13">
        <v>1</v>
      </c>
      <c r="F64" s="13">
        <v>0</v>
      </c>
      <c r="G64" s="13">
        <v>0</v>
      </c>
      <c r="H64" s="13">
        <v>1</v>
      </c>
      <c r="I64" s="13">
        <v>0</v>
      </c>
      <c r="J64" s="3">
        <f t="shared" si="5"/>
        <v>3</v>
      </c>
      <c r="K64" s="40">
        <f t="shared" si="6"/>
        <v>6.4239828693790149E-3</v>
      </c>
    </row>
    <row r="65" spans="1:16" ht="22.5">
      <c r="A65" s="80" t="s">
        <v>91</v>
      </c>
      <c r="B65" s="13">
        <v>0</v>
      </c>
      <c r="C65" s="13">
        <v>2</v>
      </c>
      <c r="D65" s="13">
        <v>0</v>
      </c>
      <c r="E65" s="13">
        <v>0</v>
      </c>
      <c r="F65" s="13">
        <v>0</v>
      </c>
      <c r="G65" s="13">
        <v>0</v>
      </c>
      <c r="H65" s="13">
        <v>0</v>
      </c>
      <c r="I65" s="13">
        <v>0</v>
      </c>
      <c r="J65" s="3">
        <f t="shared" si="5"/>
        <v>2</v>
      </c>
      <c r="K65" s="40">
        <f t="shared" si="6"/>
        <v>4.2826552462526769E-3</v>
      </c>
    </row>
    <row r="66" spans="1:16" ht="22.5">
      <c r="A66" s="80" t="s">
        <v>92</v>
      </c>
      <c r="B66" s="13">
        <v>0</v>
      </c>
      <c r="C66" s="13">
        <v>0</v>
      </c>
      <c r="D66" s="13">
        <v>0</v>
      </c>
      <c r="E66" s="13">
        <v>0</v>
      </c>
      <c r="F66" s="13">
        <v>0</v>
      </c>
      <c r="G66" s="13">
        <v>0</v>
      </c>
      <c r="H66" s="13">
        <v>0</v>
      </c>
      <c r="I66" s="13">
        <v>0</v>
      </c>
      <c r="J66" s="3">
        <f t="shared" si="5"/>
        <v>0</v>
      </c>
      <c r="K66" s="40">
        <f t="shared" si="6"/>
        <v>0</v>
      </c>
    </row>
    <row r="67" spans="1:16" ht="22.5">
      <c r="A67" s="80" t="s">
        <v>93</v>
      </c>
      <c r="B67" s="13">
        <v>0</v>
      </c>
      <c r="C67" s="13">
        <v>5</v>
      </c>
      <c r="D67" s="13">
        <v>0</v>
      </c>
      <c r="E67" s="13">
        <v>0</v>
      </c>
      <c r="F67" s="13">
        <v>0</v>
      </c>
      <c r="G67" s="13">
        <v>0</v>
      </c>
      <c r="H67" s="13">
        <v>0</v>
      </c>
      <c r="I67" s="13">
        <v>0</v>
      </c>
      <c r="J67" s="3">
        <f t="shared" si="5"/>
        <v>5</v>
      </c>
      <c r="K67" s="40">
        <f t="shared" si="6"/>
        <v>1.0706638115631691E-2</v>
      </c>
    </row>
    <row r="68" spans="1:16" ht="22.5">
      <c r="A68" s="80" t="s">
        <v>94</v>
      </c>
      <c r="B68" s="13">
        <v>0</v>
      </c>
      <c r="C68" s="13">
        <v>3</v>
      </c>
      <c r="D68" s="13">
        <v>0</v>
      </c>
      <c r="E68" s="13">
        <v>0</v>
      </c>
      <c r="F68" s="13">
        <v>0</v>
      </c>
      <c r="G68" s="13">
        <v>0</v>
      </c>
      <c r="H68" s="13">
        <v>1</v>
      </c>
      <c r="I68" s="13">
        <v>0</v>
      </c>
      <c r="J68" s="3">
        <f t="shared" si="5"/>
        <v>4</v>
      </c>
      <c r="K68" s="40">
        <f t="shared" si="6"/>
        <v>8.5653104925053538E-3</v>
      </c>
    </row>
    <row r="69" spans="1:16" ht="14.45" customHeight="1">
      <c r="A69" s="53" t="s">
        <v>59</v>
      </c>
      <c r="B69" s="4">
        <f>SUM(B55:B68)</f>
        <v>6</v>
      </c>
      <c r="C69" s="4">
        <f t="shared" ref="C69:J69" si="7">SUM(C55:C68)</f>
        <v>464</v>
      </c>
      <c r="D69" s="4">
        <f t="shared" si="7"/>
        <v>2</v>
      </c>
      <c r="E69" s="4">
        <f t="shared" si="7"/>
        <v>181</v>
      </c>
      <c r="F69" s="4">
        <f t="shared" si="7"/>
        <v>30</v>
      </c>
      <c r="G69" s="4">
        <f t="shared" si="7"/>
        <v>2</v>
      </c>
      <c r="H69" s="4">
        <f t="shared" si="7"/>
        <v>288</v>
      </c>
      <c r="I69" s="4">
        <f t="shared" si="7"/>
        <v>42</v>
      </c>
      <c r="J69" s="4">
        <f t="shared" si="7"/>
        <v>1015</v>
      </c>
      <c r="K69" s="4"/>
    </row>
    <row r="70" spans="1:16" ht="14.45" customHeight="1">
      <c r="A70" s="8" t="str">
        <f>+A49</f>
        <v>Note 1: Statistics after 28 March 2020 by region are based upon 'principal place of business' and not 'registered office'.</v>
      </c>
      <c r="B70" s="3"/>
      <c r="C70" s="3"/>
      <c r="D70" s="3"/>
      <c r="E70" s="3"/>
      <c r="F70" s="3"/>
      <c r="G70" s="3"/>
      <c r="H70" s="3"/>
      <c r="I70" s="3"/>
      <c r="J70" s="3"/>
    </row>
    <row r="71" spans="1:16" ht="14.45" customHeight="1">
      <c r="A71" s="39" t="s">
        <v>95</v>
      </c>
      <c r="B71" s="39"/>
      <c r="C71" s="39"/>
      <c r="D71" s="39"/>
      <c r="E71" s="39"/>
      <c r="F71" s="39"/>
      <c r="G71" s="39"/>
      <c r="H71" s="39"/>
      <c r="I71" s="39"/>
      <c r="J71" s="39"/>
      <c r="K71" s="39"/>
      <c r="L71" s="39"/>
      <c r="M71" s="39"/>
      <c r="N71" s="39"/>
      <c r="O71" s="39"/>
      <c r="P71" s="39"/>
    </row>
    <row r="72" spans="1:16" ht="28.5" customHeight="1">
      <c r="A72" s="98" t="s">
        <v>307</v>
      </c>
      <c r="B72" s="98"/>
      <c r="C72" s="98"/>
      <c r="D72" s="98"/>
      <c r="E72" s="98"/>
      <c r="F72" s="98"/>
      <c r="G72" s="98"/>
      <c r="H72" s="98"/>
      <c r="I72" s="98"/>
      <c r="J72" s="98"/>
      <c r="K72" s="87"/>
      <c r="L72" s="87"/>
      <c r="M72" s="87"/>
      <c r="N72" s="87"/>
      <c r="O72" s="87"/>
      <c r="P72" s="87"/>
    </row>
    <row r="73" spans="1:16">
      <c r="A73" s="98" t="s">
        <v>97</v>
      </c>
      <c r="B73" s="98"/>
      <c r="C73" s="98"/>
      <c r="D73" s="98"/>
      <c r="E73" s="98"/>
      <c r="F73" s="98"/>
      <c r="G73" s="98"/>
      <c r="H73" s="98"/>
      <c r="I73" s="98"/>
      <c r="J73" s="98"/>
      <c r="K73" s="87"/>
      <c r="L73" s="87"/>
      <c r="M73" s="87"/>
      <c r="N73" s="87"/>
      <c r="O73" s="87"/>
      <c r="P73" s="87"/>
    </row>
    <row r="74" spans="1:16" ht="14.45" customHeight="1">
      <c r="A74" s="63"/>
      <c r="B74" s="3"/>
      <c r="C74" s="3"/>
      <c r="D74" s="3"/>
      <c r="E74" s="3"/>
      <c r="F74" s="3"/>
      <c r="G74" s="3"/>
      <c r="H74" s="3"/>
      <c r="I74" s="3"/>
      <c r="J74" s="3"/>
    </row>
    <row r="75" spans="1:16" ht="30" customHeight="1">
      <c r="A75" s="103" t="s">
        <v>308</v>
      </c>
      <c r="B75" s="103"/>
      <c r="C75" s="103"/>
      <c r="D75" s="103"/>
      <c r="E75" s="103"/>
      <c r="F75" s="103"/>
      <c r="G75" s="103"/>
      <c r="H75" s="103"/>
      <c r="I75" s="103"/>
      <c r="J75" s="103"/>
    </row>
    <row r="76" spans="1:16" ht="34.5">
      <c r="A76" s="80"/>
      <c r="B76" s="1" t="s">
        <v>44</v>
      </c>
      <c r="C76" s="1" t="s">
        <v>45</v>
      </c>
      <c r="D76" s="1" t="s">
        <v>46</v>
      </c>
      <c r="E76" s="1" t="s">
        <v>47</v>
      </c>
      <c r="F76" s="1" t="s">
        <v>62</v>
      </c>
      <c r="G76" s="1" t="s">
        <v>49</v>
      </c>
      <c r="H76" s="1" t="s">
        <v>50</v>
      </c>
      <c r="I76" s="1" t="s">
        <v>51</v>
      </c>
      <c r="J76" s="2" t="s">
        <v>59</v>
      </c>
      <c r="K76" s="31" t="s">
        <v>53</v>
      </c>
    </row>
    <row r="77" spans="1:16">
      <c r="A77" s="106" t="s">
        <v>80</v>
      </c>
      <c r="B77" s="106"/>
      <c r="C77" s="106"/>
      <c r="D77" s="106"/>
      <c r="E77" s="106"/>
      <c r="F77" s="106"/>
      <c r="G77" s="106"/>
      <c r="H77" s="106"/>
      <c r="I77" s="106"/>
      <c r="J77" s="106"/>
      <c r="K77" s="61"/>
    </row>
    <row r="78" spans="1:16">
      <c r="A78" s="80" t="s">
        <v>99</v>
      </c>
      <c r="B78" s="13">
        <v>3</v>
      </c>
      <c r="C78" s="13">
        <v>126</v>
      </c>
      <c r="D78" s="13">
        <v>1</v>
      </c>
      <c r="E78" s="13">
        <v>59</v>
      </c>
      <c r="F78" s="13">
        <v>9</v>
      </c>
      <c r="G78" s="13">
        <v>0</v>
      </c>
      <c r="H78" s="13">
        <v>89</v>
      </c>
      <c r="I78" s="13">
        <v>15</v>
      </c>
      <c r="J78" s="3">
        <f>SUM(B78:I78)</f>
        <v>302</v>
      </c>
      <c r="K78" s="40">
        <f>+J78/$J$29</f>
        <v>0.64668094218415417</v>
      </c>
    </row>
    <row r="79" spans="1:16">
      <c r="A79" s="80" t="s">
        <v>100</v>
      </c>
      <c r="B79" s="13">
        <v>2</v>
      </c>
      <c r="C79" s="13">
        <v>79</v>
      </c>
      <c r="D79" s="13">
        <v>0</v>
      </c>
      <c r="E79" s="13">
        <v>39</v>
      </c>
      <c r="F79" s="13">
        <v>7</v>
      </c>
      <c r="G79" s="13">
        <v>0</v>
      </c>
      <c r="H79" s="13">
        <v>53</v>
      </c>
      <c r="I79" s="13">
        <v>7</v>
      </c>
      <c r="J79" s="3">
        <f t="shared" ref="J79:J82" si="8">SUM(B79:I79)</f>
        <v>187</v>
      </c>
      <c r="K79" s="40">
        <f t="shared" ref="K79:K82" si="9">+J79/$J$29</f>
        <v>0.40042826552462529</v>
      </c>
    </row>
    <row r="80" spans="1:16">
      <c r="A80" s="80" t="s">
        <v>101</v>
      </c>
      <c r="B80" s="13">
        <v>0</v>
      </c>
      <c r="C80" s="13">
        <v>33</v>
      </c>
      <c r="D80" s="13">
        <v>0</v>
      </c>
      <c r="E80" s="13">
        <v>18</v>
      </c>
      <c r="F80" s="13">
        <v>2</v>
      </c>
      <c r="G80" s="13">
        <v>0</v>
      </c>
      <c r="H80" s="13">
        <v>30</v>
      </c>
      <c r="I80" s="13">
        <v>1</v>
      </c>
      <c r="J80" s="3">
        <f t="shared" si="8"/>
        <v>84</v>
      </c>
      <c r="K80" s="40">
        <f t="shared" si="9"/>
        <v>0.17987152034261242</v>
      </c>
    </row>
    <row r="81" spans="1:16">
      <c r="A81" s="80" t="s">
        <v>102</v>
      </c>
      <c r="B81" s="13">
        <v>0</v>
      </c>
      <c r="C81" s="13">
        <v>13</v>
      </c>
      <c r="D81" s="13">
        <v>0</v>
      </c>
      <c r="E81" s="13">
        <v>3</v>
      </c>
      <c r="F81" s="13">
        <v>1</v>
      </c>
      <c r="G81" s="13">
        <v>0</v>
      </c>
      <c r="H81" s="13">
        <v>8</v>
      </c>
      <c r="I81" s="13">
        <v>0</v>
      </c>
      <c r="J81" s="3">
        <f t="shared" si="8"/>
        <v>25</v>
      </c>
      <c r="K81" s="40">
        <f t="shared" si="9"/>
        <v>5.353319057815846E-2</v>
      </c>
    </row>
    <row r="82" spans="1:16">
      <c r="A82" s="80" t="s">
        <v>103</v>
      </c>
      <c r="B82" s="13">
        <v>0</v>
      </c>
      <c r="C82" s="13">
        <v>11</v>
      </c>
      <c r="D82" s="13">
        <v>0</v>
      </c>
      <c r="E82" s="13">
        <v>1</v>
      </c>
      <c r="F82" s="13">
        <v>0</v>
      </c>
      <c r="G82" s="13">
        <v>0</v>
      </c>
      <c r="H82" s="13">
        <v>5</v>
      </c>
      <c r="I82" s="13">
        <v>0</v>
      </c>
      <c r="J82" s="3">
        <f t="shared" si="8"/>
        <v>17</v>
      </c>
      <c r="K82" s="40">
        <f t="shared" si="9"/>
        <v>3.6402569593147749E-2</v>
      </c>
    </row>
    <row r="83" spans="1:16" ht="14.45" customHeight="1">
      <c r="A83" s="53" t="s">
        <v>59</v>
      </c>
      <c r="B83" s="4">
        <f t="shared" ref="B83:J83" si="10">SUM(B78:B82)</f>
        <v>5</v>
      </c>
      <c r="C83" s="4">
        <f t="shared" si="10"/>
        <v>262</v>
      </c>
      <c r="D83" s="4">
        <f t="shared" si="10"/>
        <v>1</v>
      </c>
      <c r="E83" s="4">
        <f t="shared" si="10"/>
        <v>120</v>
      </c>
      <c r="F83" s="4">
        <f t="shared" si="10"/>
        <v>19</v>
      </c>
      <c r="G83" s="4">
        <f t="shared" si="10"/>
        <v>0</v>
      </c>
      <c r="H83" s="4">
        <f t="shared" si="10"/>
        <v>185</v>
      </c>
      <c r="I83" s="4">
        <f t="shared" si="10"/>
        <v>23</v>
      </c>
      <c r="J83" s="4">
        <f t="shared" si="10"/>
        <v>615</v>
      </c>
      <c r="K83" s="27"/>
    </row>
    <row r="84" spans="1:16" ht="14.45" customHeight="1">
      <c r="A84" s="8" t="str">
        <f>+A70</f>
        <v>Note 1: Statistics after 28 March 2020 by region are based upon 'principal place of business' and not 'registered office'.</v>
      </c>
      <c r="B84" s="3"/>
      <c r="C84" s="3"/>
      <c r="D84" s="3"/>
      <c r="E84" s="3"/>
      <c r="F84" s="3"/>
      <c r="G84" s="3"/>
      <c r="H84" s="3"/>
      <c r="I84" s="3"/>
      <c r="J84" s="3"/>
    </row>
    <row r="85" spans="1:16">
      <c r="A85" s="39" t="s">
        <v>95</v>
      </c>
      <c r="B85" s="39"/>
      <c r="C85" s="39"/>
      <c r="D85" s="39"/>
      <c r="E85" s="39"/>
      <c r="F85" s="39"/>
      <c r="G85" s="39"/>
      <c r="H85" s="39"/>
      <c r="I85" s="39"/>
      <c r="J85" s="39"/>
      <c r="K85" s="39"/>
      <c r="L85" s="39"/>
      <c r="M85" s="39"/>
      <c r="N85" s="39"/>
      <c r="O85" s="39"/>
      <c r="P85" s="39"/>
    </row>
    <row r="86" spans="1:16" ht="14.45" customHeight="1">
      <c r="A86" s="63"/>
      <c r="B86" s="3"/>
      <c r="C86" s="3"/>
      <c r="D86" s="3"/>
      <c r="E86" s="3"/>
      <c r="F86" s="3"/>
      <c r="G86" s="3"/>
      <c r="H86" s="3"/>
      <c r="I86" s="3"/>
      <c r="J86" s="3"/>
    </row>
    <row r="87" spans="1:16" ht="30" customHeight="1">
      <c r="A87" s="103" t="s">
        <v>309</v>
      </c>
      <c r="B87" s="103"/>
      <c r="C87" s="103"/>
      <c r="D87" s="103"/>
      <c r="E87" s="103"/>
      <c r="F87" s="103"/>
      <c r="G87" s="103"/>
      <c r="H87" s="103"/>
      <c r="I87" s="103"/>
      <c r="J87" s="103"/>
    </row>
    <row r="88" spans="1:16" ht="34.5">
      <c r="A88" s="81"/>
      <c r="B88" s="1" t="s">
        <v>44</v>
      </c>
      <c r="C88" s="1" t="s">
        <v>45</v>
      </c>
      <c r="D88" s="1" t="s">
        <v>46</v>
      </c>
      <c r="E88" s="1" t="s">
        <v>47</v>
      </c>
      <c r="F88" s="1" t="s">
        <v>48</v>
      </c>
      <c r="G88" s="1" t="s">
        <v>49</v>
      </c>
      <c r="H88" s="1" t="s">
        <v>50</v>
      </c>
      <c r="I88" s="1" t="s">
        <v>51</v>
      </c>
      <c r="J88" s="2" t="s">
        <v>52</v>
      </c>
      <c r="K88" s="31" t="s">
        <v>53</v>
      </c>
    </row>
    <row r="89" spans="1:16">
      <c r="A89" s="96" t="s">
        <v>105</v>
      </c>
      <c r="B89" s="96"/>
      <c r="C89" s="96"/>
      <c r="D89" s="96"/>
      <c r="E89" s="96"/>
      <c r="F89" s="96"/>
      <c r="G89" s="96"/>
      <c r="H89" s="96"/>
      <c r="I89" s="96"/>
      <c r="J89" s="96"/>
      <c r="K89" s="61"/>
    </row>
    <row r="90" spans="1:16">
      <c r="A90" s="5" t="s">
        <v>106</v>
      </c>
      <c r="B90" s="13">
        <v>0</v>
      </c>
      <c r="C90" s="13">
        <v>64</v>
      </c>
      <c r="D90" s="13">
        <v>0</v>
      </c>
      <c r="E90" s="13">
        <v>18</v>
      </c>
      <c r="F90" s="13">
        <v>1</v>
      </c>
      <c r="G90" s="13">
        <v>0</v>
      </c>
      <c r="H90" s="13">
        <v>50</v>
      </c>
      <c r="I90" s="13">
        <v>7</v>
      </c>
      <c r="J90" s="3">
        <f t="shared" ref="J90:J100" si="11">SUM(B90:I90)</f>
        <v>140</v>
      </c>
      <c r="K90" s="40">
        <f>+J90/J$101</f>
        <v>0.29978586723768735</v>
      </c>
    </row>
    <row r="91" spans="1:16">
      <c r="A91" s="5" t="s">
        <v>107</v>
      </c>
      <c r="B91" s="13">
        <v>0</v>
      </c>
      <c r="C91" s="13">
        <v>46</v>
      </c>
      <c r="D91" s="13">
        <v>0</v>
      </c>
      <c r="E91" s="13">
        <v>28</v>
      </c>
      <c r="F91" s="13">
        <v>4</v>
      </c>
      <c r="G91" s="13">
        <v>0</v>
      </c>
      <c r="H91" s="13">
        <v>39</v>
      </c>
      <c r="I91" s="13">
        <v>7</v>
      </c>
      <c r="J91" s="3">
        <f t="shared" si="11"/>
        <v>124</v>
      </c>
      <c r="K91" s="40">
        <f t="shared" ref="K91:K101" si="12">+J91/J$101</f>
        <v>0.26552462526766596</v>
      </c>
    </row>
    <row r="92" spans="1:16">
      <c r="A92" s="5" t="s">
        <v>108</v>
      </c>
      <c r="B92" s="13">
        <v>1</v>
      </c>
      <c r="C92" s="13">
        <v>24</v>
      </c>
      <c r="D92" s="13">
        <v>1</v>
      </c>
      <c r="E92" s="13">
        <v>9</v>
      </c>
      <c r="F92" s="13">
        <v>3</v>
      </c>
      <c r="G92" s="13">
        <v>0</v>
      </c>
      <c r="H92" s="13">
        <v>23</v>
      </c>
      <c r="I92" s="13">
        <v>4</v>
      </c>
      <c r="J92" s="3">
        <f t="shared" si="11"/>
        <v>65</v>
      </c>
      <c r="K92" s="40">
        <f t="shared" si="12"/>
        <v>0.13918629550321199</v>
      </c>
    </row>
    <row r="93" spans="1:16">
      <c r="A93" s="5" t="s">
        <v>109</v>
      </c>
      <c r="B93" s="13">
        <v>1</v>
      </c>
      <c r="C93" s="13">
        <v>10</v>
      </c>
      <c r="D93" s="13">
        <v>0</v>
      </c>
      <c r="E93" s="13">
        <v>7</v>
      </c>
      <c r="F93" s="13">
        <v>2</v>
      </c>
      <c r="G93" s="13">
        <v>0</v>
      </c>
      <c r="H93" s="13">
        <v>6</v>
      </c>
      <c r="I93" s="13">
        <v>0</v>
      </c>
      <c r="J93" s="3">
        <f t="shared" si="11"/>
        <v>26</v>
      </c>
      <c r="K93" s="40">
        <f t="shared" si="12"/>
        <v>5.5674518201284794E-2</v>
      </c>
    </row>
    <row r="94" spans="1:16">
      <c r="A94" s="5" t="s">
        <v>110</v>
      </c>
      <c r="B94" s="13">
        <v>0</v>
      </c>
      <c r="C94" s="13">
        <v>10</v>
      </c>
      <c r="D94" s="13">
        <v>0</v>
      </c>
      <c r="E94" s="13">
        <v>4</v>
      </c>
      <c r="F94" s="13">
        <v>0</v>
      </c>
      <c r="G94" s="13">
        <v>0</v>
      </c>
      <c r="H94" s="13">
        <v>3</v>
      </c>
      <c r="I94" s="13">
        <v>4</v>
      </c>
      <c r="J94" s="3">
        <f t="shared" si="11"/>
        <v>21</v>
      </c>
      <c r="K94" s="40">
        <f t="shared" si="12"/>
        <v>4.4967880085653104E-2</v>
      </c>
    </row>
    <row r="95" spans="1:16">
      <c r="A95" s="5" t="s">
        <v>111</v>
      </c>
      <c r="B95" s="13">
        <v>0</v>
      </c>
      <c r="C95" s="13">
        <v>10</v>
      </c>
      <c r="D95" s="13">
        <v>0</v>
      </c>
      <c r="E95" s="13">
        <v>9</v>
      </c>
      <c r="F95" s="13">
        <v>0</v>
      </c>
      <c r="G95" s="13">
        <v>1</v>
      </c>
      <c r="H95" s="13">
        <v>12</v>
      </c>
      <c r="I95" s="13">
        <v>2</v>
      </c>
      <c r="J95" s="3">
        <f t="shared" si="11"/>
        <v>34</v>
      </c>
      <c r="K95" s="40">
        <f t="shared" si="12"/>
        <v>7.2805139186295498E-2</v>
      </c>
    </row>
    <row r="96" spans="1:16">
      <c r="A96" s="5" t="s">
        <v>112</v>
      </c>
      <c r="B96" s="13">
        <v>1</v>
      </c>
      <c r="C96" s="13">
        <v>7</v>
      </c>
      <c r="D96" s="13">
        <v>0</v>
      </c>
      <c r="E96" s="13">
        <v>8</v>
      </c>
      <c r="F96" s="13">
        <v>4</v>
      </c>
      <c r="G96" s="13">
        <v>0</v>
      </c>
      <c r="H96" s="13">
        <v>5</v>
      </c>
      <c r="I96" s="13">
        <v>1</v>
      </c>
      <c r="J96" s="3">
        <f t="shared" si="11"/>
        <v>26</v>
      </c>
      <c r="K96" s="40">
        <f t="shared" si="12"/>
        <v>5.5674518201284794E-2</v>
      </c>
    </row>
    <row r="97" spans="1:11">
      <c r="A97" s="5" t="s">
        <v>113</v>
      </c>
      <c r="B97" s="13">
        <v>0</v>
      </c>
      <c r="C97" s="13">
        <v>7</v>
      </c>
      <c r="D97" s="13">
        <v>0</v>
      </c>
      <c r="E97" s="13">
        <v>4</v>
      </c>
      <c r="F97" s="13">
        <v>1</v>
      </c>
      <c r="G97" s="13">
        <v>0</v>
      </c>
      <c r="H97" s="13">
        <v>6</v>
      </c>
      <c r="I97" s="13">
        <v>1</v>
      </c>
      <c r="J97" s="3">
        <f t="shared" si="11"/>
        <v>19</v>
      </c>
      <c r="K97" s="40">
        <f t="shared" si="12"/>
        <v>4.068522483940043E-2</v>
      </c>
    </row>
    <row r="98" spans="1:11">
      <c r="A98" s="5" t="s">
        <v>114</v>
      </c>
      <c r="B98" s="13">
        <v>0</v>
      </c>
      <c r="C98" s="13">
        <v>3</v>
      </c>
      <c r="D98" s="13">
        <v>0</v>
      </c>
      <c r="E98" s="13">
        <v>1</v>
      </c>
      <c r="F98" s="13">
        <v>0</v>
      </c>
      <c r="G98" s="13">
        <v>0</v>
      </c>
      <c r="H98" s="13">
        <v>2</v>
      </c>
      <c r="I98" s="13">
        <v>0</v>
      </c>
      <c r="J98" s="3">
        <f t="shared" si="11"/>
        <v>6</v>
      </c>
      <c r="K98" s="40">
        <f t="shared" si="12"/>
        <v>1.284796573875803E-2</v>
      </c>
    </row>
    <row r="99" spans="1:11">
      <c r="A99" s="5" t="s">
        <v>115</v>
      </c>
      <c r="B99" s="13">
        <v>0</v>
      </c>
      <c r="C99" s="13">
        <v>0</v>
      </c>
      <c r="D99" s="13">
        <v>0</v>
      </c>
      <c r="E99" s="13">
        <v>0</v>
      </c>
      <c r="F99" s="13">
        <v>0</v>
      </c>
      <c r="G99" s="13">
        <v>0</v>
      </c>
      <c r="H99" s="13">
        <v>0</v>
      </c>
      <c r="I99" s="13">
        <v>0</v>
      </c>
      <c r="J99" s="3">
        <f t="shared" si="11"/>
        <v>0</v>
      </c>
      <c r="K99" s="40">
        <f t="shared" si="12"/>
        <v>0</v>
      </c>
    </row>
    <row r="100" spans="1:11">
      <c r="A100" s="5" t="s">
        <v>116</v>
      </c>
      <c r="B100" s="13">
        <v>0</v>
      </c>
      <c r="C100" s="13">
        <v>5</v>
      </c>
      <c r="D100" s="13">
        <v>0</v>
      </c>
      <c r="E100" s="13">
        <v>0</v>
      </c>
      <c r="F100" s="13">
        <v>0</v>
      </c>
      <c r="G100" s="13">
        <v>0</v>
      </c>
      <c r="H100" s="13">
        <v>1</v>
      </c>
      <c r="I100" s="13">
        <v>0</v>
      </c>
      <c r="J100" s="3">
        <f t="shared" si="11"/>
        <v>6</v>
      </c>
      <c r="K100" s="48">
        <f t="shared" si="12"/>
        <v>1.284796573875803E-2</v>
      </c>
    </row>
    <row r="101" spans="1:11">
      <c r="A101" s="9" t="s">
        <v>59</v>
      </c>
      <c r="B101" s="4">
        <f>SUM(B90:B100)</f>
        <v>3</v>
      </c>
      <c r="C101" s="4">
        <f t="shared" ref="C101:J101" si="13">SUM(C90:C100)</f>
        <v>186</v>
      </c>
      <c r="D101" s="4">
        <f t="shared" si="13"/>
        <v>1</v>
      </c>
      <c r="E101" s="4">
        <f t="shared" si="13"/>
        <v>88</v>
      </c>
      <c r="F101" s="4">
        <f t="shared" si="13"/>
        <v>15</v>
      </c>
      <c r="G101" s="4">
        <f t="shared" si="13"/>
        <v>1</v>
      </c>
      <c r="H101" s="4">
        <f t="shared" si="13"/>
        <v>147</v>
      </c>
      <c r="I101" s="4">
        <f t="shared" si="13"/>
        <v>26</v>
      </c>
      <c r="J101" s="4">
        <f t="shared" si="13"/>
        <v>467</v>
      </c>
      <c r="K101" s="49">
        <f t="shared" si="12"/>
        <v>1</v>
      </c>
    </row>
    <row r="102" spans="1:11">
      <c r="A102" s="96" t="s">
        <v>117</v>
      </c>
      <c r="B102" s="96"/>
      <c r="C102" s="96"/>
      <c r="D102" s="96"/>
      <c r="E102" s="96"/>
      <c r="F102" s="96"/>
      <c r="G102" s="96"/>
      <c r="H102" s="96"/>
      <c r="I102" s="96"/>
      <c r="J102" s="96"/>
      <c r="K102" s="61"/>
    </row>
    <row r="103" spans="1:11">
      <c r="A103" s="6" t="s">
        <v>106</v>
      </c>
      <c r="B103" s="46">
        <v>0</v>
      </c>
      <c r="C103" s="46">
        <v>0</v>
      </c>
      <c r="D103" s="46">
        <v>0</v>
      </c>
      <c r="E103" s="46">
        <v>0</v>
      </c>
      <c r="F103" s="46">
        <v>0</v>
      </c>
      <c r="G103" s="46">
        <v>0</v>
      </c>
      <c r="H103" s="46">
        <v>0</v>
      </c>
      <c r="I103" s="46">
        <v>0</v>
      </c>
      <c r="J103" s="3">
        <f t="shared" ref="J103:J108" si="14">SUM(B103:I103)</f>
        <v>0</v>
      </c>
      <c r="K103" s="40">
        <f>+J103/J$114</f>
        <v>0</v>
      </c>
    </row>
    <row r="104" spans="1:11">
      <c r="A104" s="6" t="s">
        <v>107</v>
      </c>
      <c r="B104" s="46">
        <v>0</v>
      </c>
      <c r="C104" s="46">
        <v>4</v>
      </c>
      <c r="D104" s="46">
        <v>0</v>
      </c>
      <c r="E104" s="46">
        <v>1</v>
      </c>
      <c r="F104" s="46">
        <v>0</v>
      </c>
      <c r="G104" s="46">
        <v>0</v>
      </c>
      <c r="H104" s="46">
        <v>0</v>
      </c>
      <c r="I104" s="46">
        <v>0</v>
      </c>
      <c r="J104" s="3">
        <f t="shared" si="14"/>
        <v>5</v>
      </c>
      <c r="K104" s="40">
        <f t="shared" ref="K104:K113" si="15">+J104/J$114</f>
        <v>1.0706638115631691E-2</v>
      </c>
    </row>
    <row r="105" spans="1:11">
      <c r="A105" s="6" t="s">
        <v>108</v>
      </c>
      <c r="B105" s="46">
        <v>0</v>
      </c>
      <c r="C105" s="46">
        <v>1</v>
      </c>
      <c r="D105" s="46">
        <v>0</v>
      </c>
      <c r="E105" s="46">
        <v>2</v>
      </c>
      <c r="F105" s="46">
        <v>0</v>
      </c>
      <c r="G105" s="46">
        <v>0</v>
      </c>
      <c r="H105" s="46">
        <v>2</v>
      </c>
      <c r="I105" s="46">
        <v>0</v>
      </c>
      <c r="J105" s="3">
        <f t="shared" si="14"/>
        <v>5</v>
      </c>
      <c r="K105" s="40">
        <f t="shared" si="15"/>
        <v>1.0706638115631691E-2</v>
      </c>
    </row>
    <row r="106" spans="1:11">
      <c r="A106" s="6" t="s">
        <v>109</v>
      </c>
      <c r="B106" s="46">
        <v>0</v>
      </c>
      <c r="C106" s="46">
        <v>1</v>
      </c>
      <c r="D106" s="46">
        <v>0</v>
      </c>
      <c r="E106" s="46">
        <v>0</v>
      </c>
      <c r="F106" s="46">
        <v>0</v>
      </c>
      <c r="G106" s="46">
        <v>0</v>
      </c>
      <c r="H106" s="46">
        <v>1</v>
      </c>
      <c r="I106" s="46">
        <v>0</v>
      </c>
      <c r="J106" s="3">
        <f t="shared" si="14"/>
        <v>2</v>
      </c>
      <c r="K106" s="40">
        <f t="shared" si="15"/>
        <v>4.2826552462526769E-3</v>
      </c>
    </row>
    <row r="107" spans="1:11">
      <c r="A107" s="6" t="s">
        <v>110</v>
      </c>
      <c r="B107" s="46">
        <v>0</v>
      </c>
      <c r="C107" s="46">
        <v>4</v>
      </c>
      <c r="D107" s="46">
        <v>0</v>
      </c>
      <c r="E107" s="46">
        <v>2</v>
      </c>
      <c r="F107" s="46">
        <v>1</v>
      </c>
      <c r="G107" s="46">
        <v>0</v>
      </c>
      <c r="H107" s="46">
        <v>1</v>
      </c>
      <c r="I107" s="46">
        <v>2</v>
      </c>
      <c r="J107" s="3">
        <f t="shared" si="14"/>
        <v>10</v>
      </c>
      <c r="K107" s="40">
        <f t="shared" si="15"/>
        <v>2.1413276231263382E-2</v>
      </c>
    </row>
    <row r="108" spans="1:11">
      <c r="A108" s="6" t="s">
        <v>111</v>
      </c>
      <c r="B108" s="46">
        <v>0</v>
      </c>
      <c r="C108" s="46">
        <v>9</v>
      </c>
      <c r="D108" s="46">
        <v>0</v>
      </c>
      <c r="E108" s="46">
        <v>6</v>
      </c>
      <c r="F108" s="46">
        <v>1</v>
      </c>
      <c r="G108" s="46">
        <v>0</v>
      </c>
      <c r="H108" s="46">
        <v>12</v>
      </c>
      <c r="I108" s="46">
        <v>1</v>
      </c>
      <c r="J108" s="3">
        <f t="shared" si="14"/>
        <v>29</v>
      </c>
      <c r="K108" s="40">
        <f t="shared" si="15"/>
        <v>6.2098501070663809E-2</v>
      </c>
    </row>
    <row r="109" spans="1:11">
      <c r="A109" s="6" t="s">
        <v>112</v>
      </c>
      <c r="B109" s="13">
        <v>0</v>
      </c>
      <c r="C109" s="13">
        <v>36</v>
      </c>
      <c r="D109" s="13">
        <v>0</v>
      </c>
      <c r="E109" s="13">
        <v>16</v>
      </c>
      <c r="F109" s="13">
        <v>2</v>
      </c>
      <c r="G109" s="13">
        <v>0</v>
      </c>
      <c r="H109" s="13">
        <v>21</v>
      </c>
      <c r="I109" s="13">
        <v>6</v>
      </c>
      <c r="J109" s="3">
        <f>SUM(B109:I109)</f>
        <v>81</v>
      </c>
      <c r="K109" s="40">
        <f t="shared" si="15"/>
        <v>0.17344753747323341</v>
      </c>
    </row>
    <row r="110" spans="1:11">
      <c r="A110" s="6" t="s">
        <v>244</v>
      </c>
      <c r="B110" s="13">
        <v>2</v>
      </c>
      <c r="C110" s="13">
        <v>74</v>
      </c>
      <c r="D110" s="13">
        <v>1</v>
      </c>
      <c r="E110" s="13">
        <v>38</v>
      </c>
      <c r="F110" s="13">
        <v>7</v>
      </c>
      <c r="G110" s="13">
        <v>0</v>
      </c>
      <c r="H110" s="13">
        <v>70</v>
      </c>
      <c r="I110" s="13">
        <v>11</v>
      </c>
      <c r="J110" s="3">
        <f t="shared" ref="J110:J113" si="16">SUM(B110:I110)</f>
        <v>203</v>
      </c>
      <c r="K110" s="40">
        <f t="shared" si="15"/>
        <v>0.43468950749464669</v>
      </c>
    </row>
    <row r="111" spans="1:11">
      <c r="A111" s="6" t="s">
        <v>123</v>
      </c>
      <c r="B111" s="13">
        <v>1</v>
      </c>
      <c r="C111" s="13">
        <v>39</v>
      </c>
      <c r="D111" s="13">
        <v>0</v>
      </c>
      <c r="E111" s="13">
        <v>20</v>
      </c>
      <c r="F111" s="13">
        <v>4</v>
      </c>
      <c r="G111" s="13">
        <v>1</v>
      </c>
      <c r="H111" s="13">
        <v>34</v>
      </c>
      <c r="I111" s="13">
        <v>5</v>
      </c>
      <c r="J111" s="3">
        <f t="shared" si="16"/>
        <v>104</v>
      </c>
      <c r="K111" s="40">
        <f t="shared" si="15"/>
        <v>0.22269807280513917</v>
      </c>
    </row>
    <row r="112" spans="1:11">
      <c r="A112" s="6" t="s">
        <v>124</v>
      </c>
      <c r="B112" s="13">
        <v>0</v>
      </c>
      <c r="C112" s="13">
        <v>7</v>
      </c>
      <c r="D112" s="13">
        <v>0</v>
      </c>
      <c r="E112" s="13">
        <v>1</v>
      </c>
      <c r="F112" s="13">
        <v>0</v>
      </c>
      <c r="G112" s="13">
        <v>0</v>
      </c>
      <c r="H112" s="13">
        <v>3</v>
      </c>
      <c r="I112" s="13">
        <v>1</v>
      </c>
      <c r="J112" s="3">
        <f t="shared" si="16"/>
        <v>12</v>
      </c>
      <c r="K112" s="40">
        <f t="shared" si="15"/>
        <v>2.569593147751606E-2</v>
      </c>
    </row>
    <row r="113" spans="1:11">
      <c r="A113" s="7" t="s">
        <v>116</v>
      </c>
      <c r="B113" s="13">
        <v>0</v>
      </c>
      <c r="C113" s="13">
        <v>11</v>
      </c>
      <c r="D113" s="13">
        <v>0</v>
      </c>
      <c r="E113" s="13">
        <v>2</v>
      </c>
      <c r="F113" s="13">
        <v>0</v>
      </c>
      <c r="G113" s="13">
        <v>0</v>
      </c>
      <c r="H113" s="13">
        <v>3</v>
      </c>
      <c r="I113" s="13">
        <v>0</v>
      </c>
      <c r="J113" s="3">
        <f t="shared" si="16"/>
        <v>16</v>
      </c>
      <c r="K113" s="48">
        <f t="shared" si="15"/>
        <v>3.4261241970021415E-2</v>
      </c>
    </row>
    <row r="114" spans="1:11">
      <c r="A114" s="9" t="s">
        <v>59</v>
      </c>
      <c r="B114" s="4">
        <f>SUM(B103:B113)</f>
        <v>3</v>
      </c>
      <c r="C114" s="4">
        <f t="shared" ref="C114:K114" si="17">SUM(C103:C113)</f>
        <v>186</v>
      </c>
      <c r="D114" s="4">
        <f t="shared" si="17"/>
        <v>1</v>
      </c>
      <c r="E114" s="4">
        <f t="shared" si="17"/>
        <v>88</v>
      </c>
      <c r="F114" s="4">
        <f t="shared" si="17"/>
        <v>15</v>
      </c>
      <c r="G114" s="4">
        <f t="shared" si="17"/>
        <v>1</v>
      </c>
      <c r="H114" s="4">
        <f t="shared" si="17"/>
        <v>147</v>
      </c>
      <c r="I114" s="4">
        <f t="shared" si="17"/>
        <v>26</v>
      </c>
      <c r="J114" s="4">
        <f t="shared" si="17"/>
        <v>467</v>
      </c>
      <c r="K114" s="27">
        <f t="shared" si="17"/>
        <v>1</v>
      </c>
    </row>
    <row r="115" spans="1:11">
      <c r="A115" s="96" t="s">
        <v>118</v>
      </c>
      <c r="B115" s="96"/>
      <c r="C115" s="96"/>
      <c r="D115" s="96"/>
      <c r="E115" s="96"/>
      <c r="F115" s="96"/>
      <c r="G115" s="96"/>
      <c r="H115" s="96"/>
      <c r="I115" s="96"/>
      <c r="J115" s="96"/>
      <c r="K115" s="61"/>
    </row>
    <row r="116" spans="1:11">
      <c r="A116" s="8" t="s">
        <v>119</v>
      </c>
      <c r="B116" s="13">
        <v>0</v>
      </c>
      <c r="C116" s="13">
        <v>12</v>
      </c>
      <c r="D116" s="13">
        <v>0</v>
      </c>
      <c r="E116" s="13">
        <v>8</v>
      </c>
      <c r="F116" s="13">
        <v>1</v>
      </c>
      <c r="G116" s="13">
        <v>0</v>
      </c>
      <c r="H116" s="13">
        <v>6</v>
      </c>
      <c r="I116" s="13">
        <v>2</v>
      </c>
      <c r="J116" s="3">
        <f t="shared" ref="J116:J122" si="18">SUM(B116:I116)</f>
        <v>29</v>
      </c>
      <c r="K116" s="40">
        <f>+J116/J$123</f>
        <v>6.2098501070663809E-2</v>
      </c>
    </row>
    <row r="117" spans="1:11">
      <c r="A117" s="6" t="s">
        <v>120</v>
      </c>
      <c r="B117" s="13">
        <v>2</v>
      </c>
      <c r="C117" s="13">
        <v>46</v>
      </c>
      <c r="D117" s="13">
        <v>0</v>
      </c>
      <c r="E117" s="13">
        <v>19</v>
      </c>
      <c r="F117" s="13">
        <v>4</v>
      </c>
      <c r="G117" s="13">
        <v>0</v>
      </c>
      <c r="H117" s="13">
        <v>32</v>
      </c>
      <c r="I117" s="13">
        <v>8</v>
      </c>
      <c r="J117" s="3">
        <f t="shared" si="18"/>
        <v>111</v>
      </c>
      <c r="K117" s="40">
        <f t="shared" ref="K117:K122" si="19">+J117/J$123</f>
        <v>0.23768736616702354</v>
      </c>
    </row>
    <row r="118" spans="1:11">
      <c r="A118" s="6" t="s">
        <v>121</v>
      </c>
      <c r="B118" s="13">
        <v>0</v>
      </c>
      <c r="C118" s="13">
        <v>36</v>
      </c>
      <c r="D118" s="13">
        <v>1</v>
      </c>
      <c r="E118" s="13">
        <v>17</v>
      </c>
      <c r="F118" s="13">
        <v>4</v>
      </c>
      <c r="G118" s="13">
        <v>0</v>
      </c>
      <c r="H118" s="13">
        <v>35</v>
      </c>
      <c r="I118" s="13">
        <v>5</v>
      </c>
      <c r="J118" s="3">
        <f t="shared" si="18"/>
        <v>98</v>
      </c>
      <c r="K118" s="40">
        <f t="shared" si="19"/>
        <v>0.20985010706638116</v>
      </c>
    </row>
    <row r="119" spans="1:11">
      <c r="A119" s="6" t="s">
        <v>122</v>
      </c>
      <c r="B119" s="13">
        <v>1</v>
      </c>
      <c r="C119" s="13">
        <v>38</v>
      </c>
      <c r="D119" s="13">
        <v>0</v>
      </c>
      <c r="E119" s="13">
        <v>22</v>
      </c>
      <c r="F119" s="13">
        <v>3</v>
      </c>
      <c r="G119" s="13">
        <v>0</v>
      </c>
      <c r="H119" s="13">
        <v>35</v>
      </c>
      <c r="I119" s="13">
        <v>5</v>
      </c>
      <c r="J119" s="3">
        <f t="shared" si="18"/>
        <v>104</v>
      </c>
      <c r="K119" s="40">
        <f t="shared" si="19"/>
        <v>0.22269807280513917</v>
      </c>
    </row>
    <row r="120" spans="1:11">
      <c r="A120" s="6" t="s">
        <v>123</v>
      </c>
      <c r="B120" s="13">
        <v>0</v>
      </c>
      <c r="C120" s="13">
        <v>37</v>
      </c>
      <c r="D120" s="13">
        <v>0</v>
      </c>
      <c r="E120" s="13">
        <v>19</v>
      </c>
      <c r="F120" s="13">
        <v>3</v>
      </c>
      <c r="G120" s="13">
        <v>1</v>
      </c>
      <c r="H120" s="13">
        <v>33</v>
      </c>
      <c r="I120" s="13">
        <v>5</v>
      </c>
      <c r="J120" s="3">
        <f t="shared" si="18"/>
        <v>98</v>
      </c>
      <c r="K120" s="40">
        <f t="shared" si="19"/>
        <v>0.20985010706638116</v>
      </c>
    </row>
    <row r="121" spans="1:11">
      <c r="A121" s="6" t="s">
        <v>124</v>
      </c>
      <c r="B121" s="13">
        <v>0</v>
      </c>
      <c r="C121" s="13">
        <v>7</v>
      </c>
      <c r="D121" s="13">
        <v>0</v>
      </c>
      <c r="E121" s="13">
        <v>2</v>
      </c>
      <c r="F121" s="13">
        <v>0</v>
      </c>
      <c r="G121" s="13">
        <v>0</v>
      </c>
      <c r="H121" s="13">
        <v>3</v>
      </c>
      <c r="I121" s="13">
        <v>1</v>
      </c>
      <c r="J121" s="3">
        <f t="shared" si="18"/>
        <v>13</v>
      </c>
      <c r="K121" s="40">
        <f t="shared" si="19"/>
        <v>2.7837259100642397E-2</v>
      </c>
    </row>
    <row r="122" spans="1:11">
      <c r="A122" s="7" t="s">
        <v>116</v>
      </c>
      <c r="B122" s="13">
        <v>0</v>
      </c>
      <c r="C122" s="13">
        <v>10</v>
      </c>
      <c r="D122" s="13">
        <v>0</v>
      </c>
      <c r="E122" s="13">
        <v>1</v>
      </c>
      <c r="F122" s="13">
        <v>0</v>
      </c>
      <c r="G122" s="13">
        <v>0</v>
      </c>
      <c r="H122" s="13">
        <v>3</v>
      </c>
      <c r="I122" s="13">
        <v>0</v>
      </c>
      <c r="J122" s="3">
        <f t="shared" si="18"/>
        <v>14</v>
      </c>
      <c r="K122" s="40">
        <f t="shared" si="19"/>
        <v>2.9978586723768737E-2</v>
      </c>
    </row>
    <row r="123" spans="1:11">
      <c r="A123" s="9" t="s">
        <v>59</v>
      </c>
      <c r="B123" s="4">
        <f>SUM(B116:B122)</f>
        <v>3</v>
      </c>
      <c r="C123" s="4">
        <f t="shared" ref="C123:K123" si="20">SUM(C116:C122)</f>
        <v>186</v>
      </c>
      <c r="D123" s="4">
        <f t="shared" si="20"/>
        <v>1</v>
      </c>
      <c r="E123" s="4">
        <f t="shared" si="20"/>
        <v>88</v>
      </c>
      <c r="F123" s="4">
        <f t="shared" si="20"/>
        <v>15</v>
      </c>
      <c r="G123" s="4">
        <f t="shared" si="20"/>
        <v>1</v>
      </c>
      <c r="H123" s="4">
        <f t="shared" si="20"/>
        <v>147</v>
      </c>
      <c r="I123" s="4">
        <f t="shared" si="20"/>
        <v>26</v>
      </c>
      <c r="J123" s="4">
        <f t="shared" si="20"/>
        <v>467</v>
      </c>
      <c r="K123" s="36">
        <f t="shared" si="20"/>
        <v>1</v>
      </c>
    </row>
    <row r="124" spans="1:11">
      <c r="A124" s="8" t="str">
        <f>+A84</f>
        <v>Note 1: Statistics after 28 March 2020 by region are based upon 'principal place of business' and not 'registered office'.</v>
      </c>
      <c r="B124" s="8"/>
      <c r="C124" s="8"/>
      <c r="D124" s="8"/>
      <c r="E124" s="8"/>
      <c r="F124" s="8"/>
      <c r="G124" s="8"/>
      <c r="H124" s="8"/>
      <c r="I124" s="8"/>
      <c r="J124" s="8"/>
    </row>
    <row r="125" spans="1:11">
      <c r="A125" s="85"/>
      <c r="B125" s="85"/>
      <c r="C125" s="85"/>
      <c r="D125" s="85"/>
      <c r="E125" s="85"/>
      <c r="F125" s="85"/>
      <c r="G125" s="85"/>
      <c r="H125" s="85"/>
      <c r="I125" s="85"/>
      <c r="J125" s="85"/>
    </row>
    <row r="126" spans="1:11" ht="30" customHeight="1">
      <c r="A126" s="103" t="s">
        <v>310</v>
      </c>
      <c r="B126" s="103"/>
      <c r="C126" s="103"/>
      <c r="D126" s="103"/>
      <c r="E126" s="103"/>
      <c r="F126" s="103"/>
      <c r="G126" s="103"/>
      <c r="H126" s="103"/>
      <c r="I126" s="103"/>
      <c r="J126" s="103"/>
    </row>
    <row r="127" spans="1:11" ht="34.5">
      <c r="A127" s="81"/>
      <c r="B127" s="1" t="s">
        <v>44</v>
      </c>
      <c r="C127" s="1" t="s">
        <v>45</v>
      </c>
      <c r="D127" s="1" t="s">
        <v>46</v>
      </c>
      <c r="E127" s="1" t="s">
        <v>47</v>
      </c>
      <c r="F127" s="1" t="s">
        <v>62</v>
      </c>
      <c r="G127" s="1" t="s">
        <v>49</v>
      </c>
      <c r="H127" s="1" t="s">
        <v>50</v>
      </c>
      <c r="I127" s="1" t="s">
        <v>51</v>
      </c>
      <c r="J127" s="2" t="s">
        <v>52</v>
      </c>
      <c r="K127" s="31" t="s">
        <v>53</v>
      </c>
    </row>
    <row r="128" spans="1:11">
      <c r="A128" s="96" t="s">
        <v>126</v>
      </c>
      <c r="B128" s="96"/>
      <c r="C128" s="96"/>
      <c r="D128" s="96"/>
      <c r="E128" s="96"/>
      <c r="F128" s="96"/>
      <c r="G128" s="96"/>
      <c r="H128" s="96"/>
      <c r="I128" s="96"/>
      <c r="J128" s="96"/>
      <c r="K128" s="61"/>
    </row>
    <row r="129" spans="1:11" s="65" customFormat="1" ht="15" customHeight="1">
      <c r="A129" s="8" t="s">
        <v>139</v>
      </c>
      <c r="B129" s="39">
        <v>0</v>
      </c>
      <c r="C129" s="39">
        <v>2</v>
      </c>
      <c r="D129" s="39">
        <v>0</v>
      </c>
      <c r="E129" s="39">
        <v>2</v>
      </c>
      <c r="F129" s="39">
        <v>0</v>
      </c>
      <c r="G129" s="39">
        <v>1</v>
      </c>
      <c r="H129" s="39">
        <v>0</v>
      </c>
      <c r="I129" s="39">
        <v>0</v>
      </c>
      <c r="J129" s="50">
        <f t="shared" ref="J129:J139" si="21">SUM(B129:I129)</f>
        <v>5</v>
      </c>
      <c r="K129" s="40">
        <f>+J129/J$140</f>
        <v>1.0706638115631691E-2</v>
      </c>
    </row>
    <row r="130" spans="1:11" s="65" customFormat="1" ht="15" customHeight="1">
      <c r="A130" s="6" t="s">
        <v>128</v>
      </c>
      <c r="B130" s="39">
        <v>1</v>
      </c>
      <c r="C130" s="39">
        <v>12</v>
      </c>
      <c r="D130" s="39">
        <v>1</v>
      </c>
      <c r="E130" s="39">
        <v>9</v>
      </c>
      <c r="F130" s="39">
        <v>0</v>
      </c>
      <c r="G130" s="39">
        <v>0</v>
      </c>
      <c r="H130" s="39">
        <v>15</v>
      </c>
      <c r="I130" s="39">
        <v>2</v>
      </c>
      <c r="J130" s="50">
        <f t="shared" si="21"/>
        <v>40</v>
      </c>
      <c r="K130" s="40">
        <f t="shared" ref="K130:K139" si="22">+J130/J$140</f>
        <v>8.5653104925053528E-2</v>
      </c>
    </row>
    <row r="131" spans="1:11" s="65" customFormat="1" ht="15" customHeight="1">
      <c r="A131" s="6" t="s">
        <v>129</v>
      </c>
      <c r="B131" s="39">
        <v>0</v>
      </c>
      <c r="C131" s="39">
        <v>5</v>
      </c>
      <c r="D131" s="39">
        <v>0</v>
      </c>
      <c r="E131" s="39">
        <v>4</v>
      </c>
      <c r="F131" s="39">
        <v>0</v>
      </c>
      <c r="G131" s="39">
        <v>0</v>
      </c>
      <c r="H131" s="39">
        <v>4</v>
      </c>
      <c r="I131" s="39">
        <v>0</v>
      </c>
      <c r="J131" s="50">
        <f t="shared" si="21"/>
        <v>13</v>
      </c>
      <c r="K131" s="40">
        <f t="shared" si="22"/>
        <v>2.7837259100642397E-2</v>
      </c>
    </row>
    <row r="132" spans="1:11" s="65" customFormat="1" ht="15" customHeight="1">
      <c r="A132" s="6" t="s">
        <v>130</v>
      </c>
      <c r="B132" s="39">
        <v>0</v>
      </c>
      <c r="C132" s="39">
        <v>5</v>
      </c>
      <c r="D132" s="39">
        <v>0</v>
      </c>
      <c r="E132" s="39">
        <v>2</v>
      </c>
      <c r="F132" s="39">
        <v>0</v>
      </c>
      <c r="G132" s="39">
        <v>0</v>
      </c>
      <c r="H132" s="39">
        <v>2</v>
      </c>
      <c r="I132" s="39">
        <v>0</v>
      </c>
      <c r="J132" s="50">
        <f t="shared" si="21"/>
        <v>9</v>
      </c>
      <c r="K132" s="40">
        <f t="shared" si="22"/>
        <v>1.9271948608137045E-2</v>
      </c>
    </row>
    <row r="133" spans="1:11" s="65" customFormat="1" ht="15" customHeight="1">
      <c r="A133" s="6" t="s">
        <v>131</v>
      </c>
      <c r="B133" s="39">
        <v>0</v>
      </c>
      <c r="C133" s="39">
        <v>2</v>
      </c>
      <c r="D133" s="39">
        <v>0</v>
      </c>
      <c r="E133" s="39">
        <v>0</v>
      </c>
      <c r="F133" s="39">
        <v>0</v>
      </c>
      <c r="G133" s="39">
        <v>0</v>
      </c>
      <c r="H133" s="39">
        <v>1</v>
      </c>
      <c r="I133" s="39">
        <v>0</v>
      </c>
      <c r="J133" s="50">
        <f t="shared" si="21"/>
        <v>3</v>
      </c>
      <c r="K133" s="40">
        <f t="shared" si="22"/>
        <v>6.4239828693790149E-3</v>
      </c>
    </row>
    <row r="134" spans="1:11" s="65" customFormat="1" ht="15" customHeight="1">
      <c r="A134" s="6" t="s">
        <v>132</v>
      </c>
      <c r="B134" s="39">
        <v>0</v>
      </c>
      <c r="C134" s="39">
        <v>0</v>
      </c>
      <c r="D134" s="39">
        <v>0</v>
      </c>
      <c r="E134" s="39">
        <v>0</v>
      </c>
      <c r="F134" s="39">
        <v>0</v>
      </c>
      <c r="G134" s="39">
        <v>0</v>
      </c>
      <c r="H134" s="39">
        <v>0</v>
      </c>
      <c r="I134" s="39">
        <v>0</v>
      </c>
      <c r="J134" s="50">
        <f t="shared" si="21"/>
        <v>0</v>
      </c>
      <c r="K134" s="40">
        <f t="shared" si="22"/>
        <v>0</v>
      </c>
    </row>
    <row r="135" spans="1:11" s="65" customFormat="1" ht="15" customHeight="1">
      <c r="A135" s="6" t="s">
        <v>144</v>
      </c>
      <c r="B135" s="39">
        <v>0</v>
      </c>
      <c r="C135" s="39">
        <v>0</v>
      </c>
      <c r="D135" s="39">
        <v>0</v>
      </c>
      <c r="E135" s="39">
        <v>0</v>
      </c>
      <c r="F135" s="39">
        <v>0</v>
      </c>
      <c r="G135" s="39">
        <v>0</v>
      </c>
      <c r="H135" s="39">
        <v>0</v>
      </c>
      <c r="I135" s="39">
        <v>0</v>
      </c>
      <c r="J135" s="50">
        <f t="shared" si="21"/>
        <v>0</v>
      </c>
      <c r="K135" s="40">
        <f t="shared" si="22"/>
        <v>0</v>
      </c>
    </row>
    <row r="136" spans="1:11" s="65" customFormat="1" ht="15" customHeight="1">
      <c r="A136" s="6" t="s">
        <v>145</v>
      </c>
      <c r="B136" s="39">
        <v>0</v>
      </c>
      <c r="C136" s="39">
        <v>0</v>
      </c>
      <c r="D136" s="39">
        <v>0</v>
      </c>
      <c r="E136" s="39">
        <v>0</v>
      </c>
      <c r="F136" s="39">
        <v>0</v>
      </c>
      <c r="G136" s="39">
        <v>0</v>
      </c>
      <c r="H136" s="39">
        <v>0</v>
      </c>
      <c r="I136" s="39">
        <v>0</v>
      </c>
      <c r="J136" s="50">
        <f t="shared" si="21"/>
        <v>0</v>
      </c>
      <c r="K136" s="40">
        <f t="shared" si="22"/>
        <v>0</v>
      </c>
    </row>
    <row r="137" spans="1:11" s="65" customFormat="1" ht="15" customHeight="1">
      <c r="A137" s="6" t="s">
        <v>135</v>
      </c>
      <c r="B137" s="39">
        <v>0</v>
      </c>
      <c r="C137" s="39">
        <v>0</v>
      </c>
      <c r="D137" s="39">
        <v>0</v>
      </c>
      <c r="E137" s="39">
        <v>0</v>
      </c>
      <c r="F137" s="39">
        <v>0</v>
      </c>
      <c r="G137" s="39">
        <v>0</v>
      </c>
      <c r="H137" s="39">
        <v>0</v>
      </c>
      <c r="I137" s="39">
        <v>0</v>
      </c>
      <c r="J137" s="50">
        <f t="shared" si="21"/>
        <v>0</v>
      </c>
      <c r="K137" s="40">
        <f t="shared" si="22"/>
        <v>0</v>
      </c>
    </row>
    <row r="138" spans="1:11" s="65" customFormat="1" ht="15" customHeight="1">
      <c r="A138" s="6" t="s">
        <v>136</v>
      </c>
      <c r="B138" s="39">
        <v>0</v>
      </c>
      <c r="C138" s="39">
        <v>0</v>
      </c>
      <c r="D138" s="39">
        <v>0</v>
      </c>
      <c r="E138" s="39">
        <v>0</v>
      </c>
      <c r="F138" s="39">
        <v>0</v>
      </c>
      <c r="G138" s="39">
        <v>0</v>
      </c>
      <c r="H138" s="39">
        <v>3</v>
      </c>
      <c r="I138" s="39">
        <v>0</v>
      </c>
      <c r="J138" s="50">
        <f t="shared" si="21"/>
        <v>3</v>
      </c>
      <c r="K138" s="40">
        <f t="shared" si="22"/>
        <v>6.4239828693790149E-3</v>
      </c>
    </row>
    <row r="139" spans="1:11" s="65" customFormat="1" ht="15" customHeight="1">
      <c r="A139" s="6" t="s">
        <v>161</v>
      </c>
      <c r="B139" s="39">
        <v>2</v>
      </c>
      <c r="C139" s="39">
        <v>160</v>
      </c>
      <c r="D139" s="39">
        <v>0</v>
      </c>
      <c r="E139" s="39">
        <v>71</v>
      </c>
      <c r="F139" s="39">
        <v>15</v>
      </c>
      <c r="G139" s="39">
        <v>0</v>
      </c>
      <c r="H139" s="39">
        <v>122</v>
      </c>
      <c r="I139" s="39">
        <v>24</v>
      </c>
      <c r="J139" s="50">
        <f t="shared" si="21"/>
        <v>394</v>
      </c>
      <c r="K139" s="40">
        <f t="shared" si="22"/>
        <v>0.84368308351177734</v>
      </c>
    </row>
    <row r="140" spans="1:11" s="66" customFormat="1" ht="14.25">
      <c r="A140" s="9" t="s">
        <v>59</v>
      </c>
      <c r="B140" s="4">
        <f>SUM(B129:B139)</f>
        <v>3</v>
      </c>
      <c r="C140" s="4">
        <f t="shared" ref="C140:K140" si="23">SUM(C129:C139)</f>
        <v>186</v>
      </c>
      <c r="D140" s="4">
        <f t="shared" si="23"/>
        <v>1</v>
      </c>
      <c r="E140" s="4">
        <f t="shared" si="23"/>
        <v>88</v>
      </c>
      <c r="F140" s="4">
        <f t="shared" si="23"/>
        <v>15</v>
      </c>
      <c r="G140" s="4">
        <f t="shared" si="23"/>
        <v>1</v>
      </c>
      <c r="H140" s="4">
        <f t="shared" si="23"/>
        <v>147</v>
      </c>
      <c r="I140" s="4">
        <f t="shared" si="23"/>
        <v>26</v>
      </c>
      <c r="J140" s="4">
        <f t="shared" si="23"/>
        <v>467</v>
      </c>
      <c r="K140" s="27">
        <f t="shared" si="23"/>
        <v>1</v>
      </c>
    </row>
    <row r="141" spans="1:11">
      <c r="A141" s="96" t="s">
        <v>138</v>
      </c>
      <c r="B141" s="96"/>
      <c r="C141" s="96"/>
      <c r="D141" s="96"/>
      <c r="E141" s="96"/>
      <c r="F141" s="96"/>
      <c r="G141" s="96"/>
      <c r="H141" s="96"/>
      <c r="I141" s="96"/>
      <c r="J141" s="96"/>
      <c r="K141" s="61"/>
    </row>
    <row r="142" spans="1:11">
      <c r="A142" s="8" t="s">
        <v>139</v>
      </c>
      <c r="B142" s="13">
        <v>0</v>
      </c>
      <c r="C142" s="13">
        <v>1</v>
      </c>
      <c r="D142" s="13">
        <v>0</v>
      </c>
      <c r="E142" s="13">
        <v>0</v>
      </c>
      <c r="F142" s="13">
        <v>0</v>
      </c>
      <c r="G142" s="13">
        <v>0</v>
      </c>
      <c r="H142" s="13">
        <v>1</v>
      </c>
      <c r="I142" s="13">
        <v>1</v>
      </c>
      <c r="J142" s="3">
        <f t="shared" ref="J142:J152" si="24">SUM(B142:I142)</f>
        <v>3</v>
      </c>
      <c r="K142" s="40">
        <f>+J142/J$153</f>
        <v>6.4239828693790149E-3</v>
      </c>
    </row>
    <row r="143" spans="1:11">
      <c r="A143" s="6" t="s">
        <v>128</v>
      </c>
      <c r="B143" s="13">
        <v>0</v>
      </c>
      <c r="C143" s="13">
        <v>17</v>
      </c>
      <c r="D143" s="13">
        <v>1</v>
      </c>
      <c r="E143" s="13">
        <v>11</v>
      </c>
      <c r="F143" s="13">
        <v>2</v>
      </c>
      <c r="G143" s="13">
        <v>0</v>
      </c>
      <c r="H143" s="13">
        <v>13</v>
      </c>
      <c r="I143" s="13">
        <v>1</v>
      </c>
      <c r="J143" s="3">
        <f t="shared" si="24"/>
        <v>45</v>
      </c>
      <c r="K143" s="40">
        <f t="shared" ref="K143:K152" si="25">+J143/J$153</f>
        <v>9.6359743040685231E-2</v>
      </c>
    </row>
    <row r="144" spans="1:11">
      <c r="A144" s="6" t="s">
        <v>129</v>
      </c>
      <c r="B144" s="13">
        <v>0</v>
      </c>
      <c r="C144" s="13">
        <v>13</v>
      </c>
      <c r="D144" s="13">
        <v>0</v>
      </c>
      <c r="E144" s="13">
        <v>11</v>
      </c>
      <c r="F144" s="13">
        <v>1</v>
      </c>
      <c r="G144" s="13">
        <v>0</v>
      </c>
      <c r="H144" s="13">
        <v>14</v>
      </c>
      <c r="I144" s="13">
        <v>3</v>
      </c>
      <c r="J144" s="3">
        <f t="shared" si="24"/>
        <v>42</v>
      </c>
      <c r="K144" s="40">
        <f t="shared" si="25"/>
        <v>8.9935760171306209E-2</v>
      </c>
    </row>
    <row r="145" spans="1:11">
      <c r="A145" s="6" t="s">
        <v>130</v>
      </c>
      <c r="B145" s="13">
        <v>1</v>
      </c>
      <c r="C145" s="13">
        <v>6</v>
      </c>
      <c r="D145" s="13">
        <v>0</v>
      </c>
      <c r="E145" s="13">
        <v>2</v>
      </c>
      <c r="F145" s="13">
        <v>0</v>
      </c>
      <c r="G145" s="13">
        <v>0</v>
      </c>
      <c r="H145" s="13">
        <v>2</v>
      </c>
      <c r="I145" s="13">
        <v>0</v>
      </c>
      <c r="J145" s="3">
        <f t="shared" si="24"/>
        <v>11</v>
      </c>
      <c r="K145" s="40">
        <f t="shared" si="25"/>
        <v>2.3554603854389723E-2</v>
      </c>
    </row>
    <row r="146" spans="1:11">
      <c r="A146" s="6" t="s">
        <v>131</v>
      </c>
      <c r="B146" s="13">
        <v>0</v>
      </c>
      <c r="C146" s="13">
        <v>1</v>
      </c>
      <c r="D146" s="13">
        <v>0</v>
      </c>
      <c r="E146" s="13">
        <v>0</v>
      </c>
      <c r="F146" s="13">
        <v>0</v>
      </c>
      <c r="G146" s="13">
        <v>1</v>
      </c>
      <c r="H146" s="13">
        <v>1</v>
      </c>
      <c r="I146" s="13">
        <v>0</v>
      </c>
      <c r="J146" s="3">
        <f t="shared" si="24"/>
        <v>3</v>
      </c>
      <c r="K146" s="40">
        <f t="shared" si="25"/>
        <v>6.4239828693790149E-3</v>
      </c>
    </row>
    <row r="147" spans="1:11">
      <c r="A147" s="6" t="s">
        <v>132</v>
      </c>
      <c r="B147" s="13">
        <v>0</v>
      </c>
      <c r="C147" s="13">
        <v>7</v>
      </c>
      <c r="D147" s="13">
        <v>0</v>
      </c>
      <c r="E147" s="13">
        <v>0</v>
      </c>
      <c r="F147" s="13">
        <v>0</v>
      </c>
      <c r="G147" s="13">
        <v>0</v>
      </c>
      <c r="H147" s="13">
        <v>0</v>
      </c>
      <c r="I147" s="13">
        <v>0</v>
      </c>
      <c r="J147" s="3">
        <f t="shared" si="24"/>
        <v>7</v>
      </c>
      <c r="K147" s="40">
        <f t="shared" si="25"/>
        <v>1.4989293361884369E-2</v>
      </c>
    </row>
    <row r="148" spans="1:11">
      <c r="A148" s="6" t="s">
        <v>133</v>
      </c>
      <c r="B148" s="13">
        <v>0</v>
      </c>
      <c r="C148" s="13">
        <v>0</v>
      </c>
      <c r="D148" s="13">
        <v>0</v>
      </c>
      <c r="E148" s="13">
        <v>0</v>
      </c>
      <c r="F148" s="13">
        <v>0</v>
      </c>
      <c r="G148" s="13">
        <v>0</v>
      </c>
      <c r="H148" s="13">
        <v>0</v>
      </c>
      <c r="I148" s="13">
        <v>0</v>
      </c>
      <c r="J148" s="3">
        <f t="shared" si="24"/>
        <v>0</v>
      </c>
      <c r="K148" s="40">
        <f t="shared" si="25"/>
        <v>0</v>
      </c>
    </row>
    <row r="149" spans="1:11">
      <c r="A149" s="6" t="s">
        <v>134</v>
      </c>
      <c r="B149" s="13">
        <v>0</v>
      </c>
      <c r="C149" s="13">
        <v>0</v>
      </c>
      <c r="D149" s="13">
        <v>0</v>
      </c>
      <c r="E149" s="13">
        <v>0</v>
      </c>
      <c r="F149" s="13">
        <v>0</v>
      </c>
      <c r="G149" s="13">
        <v>0</v>
      </c>
      <c r="H149" s="13">
        <v>1</v>
      </c>
      <c r="I149" s="13">
        <v>0</v>
      </c>
      <c r="J149" s="3">
        <f t="shared" si="24"/>
        <v>1</v>
      </c>
      <c r="K149" s="40">
        <f t="shared" si="25"/>
        <v>2.1413276231263384E-3</v>
      </c>
    </row>
    <row r="150" spans="1:11">
      <c r="A150" s="6" t="s">
        <v>135</v>
      </c>
      <c r="B150" s="13">
        <v>0</v>
      </c>
      <c r="C150" s="13">
        <v>0</v>
      </c>
      <c r="D150" s="13">
        <v>0</v>
      </c>
      <c r="E150" s="13">
        <v>0</v>
      </c>
      <c r="F150" s="13">
        <v>0</v>
      </c>
      <c r="G150" s="13">
        <v>0</v>
      </c>
      <c r="H150" s="13">
        <v>0</v>
      </c>
      <c r="I150" s="13">
        <v>0</v>
      </c>
      <c r="J150" s="3">
        <f t="shared" si="24"/>
        <v>0</v>
      </c>
      <c r="K150" s="40">
        <f t="shared" si="25"/>
        <v>0</v>
      </c>
    </row>
    <row r="151" spans="1:11" s="65" customFormat="1" ht="12.75">
      <c r="A151" s="6" t="s">
        <v>136</v>
      </c>
      <c r="B151" s="39">
        <v>0</v>
      </c>
      <c r="C151" s="39">
        <v>3</v>
      </c>
      <c r="D151" s="39">
        <v>0</v>
      </c>
      <c r="E151" s="39">
        <v>2</v>
      </c>
      <c r="F151" s="39">
        <v>0</v>
      </c>
      <c r="G151" s="39">
        <v>0</v>
      </c>
      <c r="H151" s="39">
        <v>3</v>
      </c>
      <c r="I151" s="39">
        <v>0</v>
      </c>
      <c r="J151" s="3">
        <f t="shared" si="24"/>
        <v>8</v>
      </c>
      <c r="K151" s="40">
        <f t="shared" si="25"/>
        <v>1.7130620985010708E-2</v>
      </c>
    </row>
    <row r="152" spans="1:11">
      <c r="A152" s="7" t="s">
        <v>137</v>
      </c>
      <c r="B152" s="13">
        <v>2</v>
      </c>
      <c r="C152" s="13">
        <v>138</v>
      </c>
      <c r="D152" s="13">
        <v>0</v>
      </c>
      <c r="E152" s="13">
        <v>62</v>
      </c>
      <c r="F152" s="13">
        <v>12</v>
      </c>
      <c r="G152" s="13">
        <v>0</v>
      </c>
      <c r="H152" s="13">
        <v>112</v>
      </c>
      <c r="I152" s="13">
        <v>21</v>
      </c>
      <c r="J152" s="3">
        <f t="shared" si="24"/>
        <v>347</v>
      </c>
      <c r="K152" s="40">
        <f t="shared" si="25"/>
        <v>0.74304068522483935</v>
      </c>
    </row>
    <row r="153" spans="1:11">
      <c r="A153" s="9" t="s">
        <v>59</v>
      </c>
      <c r="B153" s="4">
        <f t="shared" ref="B153:I153" si="26">SUM(B142:B152)</f>
        <v>3</v>
      </c>
      <c r="C153" s="4">
        <f t="shared" si="26"/>
        <v>186</v>
      </c>
      <c r="D153" s="4">
        <f t="shared" si="26"/>
        <v>1</v>
      </c>
      <c r="E153" s="4">
        <f t="shared" si="26"/>
        <v>88</v>
      </c>
      <c r="F153" s="4">
        <f t="shared" si="26"/>
        <v>15</v>
      </c>
      <c r="G153" s="4">
        <f t="shared" si="26"/>
        <v>1</v>
      </c>
      <c r="H153" s="4">
        <f t="shared" si="26"/>
        <v>147</v>
      </c>
      <c r="I153" s="4">
        <f t="shared" si="26"/>
        <v>26</v>
      </c>
      <c r="J153" s="4">
        <f>SUM(J142:J152)</f>
        <v>467</v>
      </c>
      <c r="K153" s="27">
        <f>SUM(K142:K152)</f>
        <v>1</v>
      </c>
    </row>
    <row r="154" spans="1:11">
      <c r="A154" s="96" t="s">
        <v>140</v>
      </c>
      <c r="B154" s="96"/>
      <c r="C154" s="96"/>
      <c r="D154" s="96"/>
      <c r="E154" s="96"/>
      <c r="F154" s="96"/>
      <c r="G154" s="96"/>
      <c r="H154" s="96"/>
      <c r="I154" s="96"/>
      <c r="J154" s="96"/>
      <c r="K154" s="61"/>
    </row>
    <row r="155" spans="1:11">
      <c r="A155" s="8" t="s">
        <v>139</v>
      </c>
      <c r="B155" s="13">
        <v>0</v>
      </c>
      <c r="C155" s="13">
        <v>0</v>
      </c>
      <c r="D155" s="13">
        <v>0</v>
      </c>
      <c r="E155" s="13">
        <v>0</v>
      </c>
      <c r="F155" s="13">
        <v>1</v>
      </c>
      <c r="G155" s="13">
        <v>0</v>
      </c>
      <c r="H155" s="13">
        <v>0</v>
      </c>
      <c r="I155" s="13">
        <v>0</v>
      </c>
      <c r="J155" s="3">
        <f t="shared" ref="J155:J165" si="27">SUM(B155:I155)</f>
        <v>1</v>
      </c>
      <c r="K155" s="40">
        <f>+J155/J$166</f>
        <v>2.1413276231263384E-3</v>
      </c>
    </row>
    <row r="156" spans="1:11">
      <c r="A156" s="6" t="s">
        <v>128</v>
      </c>
      <c r="B156" s="13">
        <v>0</v>
      </c>
      <c r="C156" s="13">
        <v>9</v>
      </c>
      <c r="D156" s="13">
        <v>0</v>
      </c>
      <c r="E156" s="13">
        <v>5</v>
      </c>
      <c r="F156" s="13">
        <v>1</v>
      </c>
      <c r="G156" s="13">
        <v>0</v>
      </c>
      <c r="H156" s="13">
        <v>14</v>
      </c>
      <c r="I156" s="13">
        <v>2</v>
      </c>
      <c r="J156" s="3">
        <f t="shared" si="27"/>
        <v>31</v>
      </c>
      <c r="K156" s="40">
        <f t="shared" ref="K156:K165" si="28">+J156/J$166</f>
        <v>6.638115631691649E-2</v>
      </c>
    </row>
    <row r="157" spans="1:11">
      <c r="A157" s="6" t="s">
        <v>129</v>
      </c>
      <c r="B157" s="13">
        <v>1</v>
      </c>
      <c r="C157" s="13">
        <v>7</v>
      </c>
      <c r="D157" s="13">
        <v>0</v>
      </c>
      <c r="E157" s="13">
        <v>6</v>
      </c>
      <c r="F157" s="13">
        <v>1</v>
      </c>
      <c r="G157" s="13">
        <v>1</v>
      </c>
      <c r="H157" s="13">
        <v>5</v>
      </c>
      <c r="I157" s="13">
        <v>0</v>
      </c>
      <c r="J157" s="3">
        <f t="shared" si="27"/>
        <v>21</v>
      </c>
      <c r="K157" s="40">
        <f t="shared" si="28"/>
        <v>4.4967880085653104E-2</v>
      </c>
    </row>
    <row r="158" spans="1:11">
      <c r="A158" s="6" t="s">
        <v>130</v>
      </c>
      <c r="B158" s="13">
        <v>0</v>
      </c>
      <c r="C158" s="13">
        <v>2</v>
      </c>
      <c r="D158" s="13">
        <v>0</v>
      </c>
      <c r="E158" s="13">
        <v>0</v>
      </c>
      <c r="F158" s="13">
        <v>0</v>
      </c>
      <c r="G158" s="13">
        <v>0</v>
      </c>
      <c r="H158" s="13">
        <v>2</v>
      </c>
      <c r="I158" s="13">
        <v>0</v>
      </c>
      <c r="J158" s="3">
        <f t="shared" si="27"/>
        <v>4</v>
      </c>
      <c r="K158" s="40">
        <f t="shared" si="28"/>
        <v>8.5653104925053538E-3</v>
      </c>
    </row>
    <row r="159" spans="1:11">
      <c r="A159" s="6" t="s">
        <v>131</v>
      </c>
      <c r="B159" s="13">
        <v>0</v>
      </c>
      <c r="C159" s="13">
        <v>1</v>
      </c>
      <c r="D159" s="13">
        <v>0</v>
      </c>
      <c r="E159" s="13">
        <v>0</v>
      </c>
      <c r="F159" s="13">
        <v>0</v>
      </c>
      <c r="G159" s="13">
        <v>0</v>
      </c>
      <c r="H159" s="13">
        <v>1</v>
      </c>
      <c r="I159" s="13">
        <v>0</v>
      </c>
      <c r="J159" s="3">
        <f t="shared" si="27"/>
        <v>2</v>
      </c>
      <c r="K159" s="40">
        <f t="shared" si="28"/>
        <v>4.2826552462526769E-3</v>
      </c>
    </row>
    <row r="160" spans="1:11">
      <c r="A160" s="6" t="s">
        <v>132</v>
      </c>
      <c r="B160" s="13">
        <v>0</v>
      </c>
      <c r="C160" s="13">
        <v>5</v>
      </c>
      <c r="D160" s="13">
        <v>0</v>
      </c>
      <c r="E160" s="13">
        <v>0</v>
      </c>
      <c r="F160" s="13">
        <v>0</v>
      </c>
      <c r="G160" s="13">
        <v>0</v>
      </c>
      <c r="H160" s="13">
        <v>1</v>
      </c>
      <c r="I160" s="13">
        <v>0</v>
      </c>
      <c r="J160" s="3">
        <f t="shared" si="27"/>
        <v>6</v>
      </c>
      <c r="K160" s="40">
        <f t="shared" si="28"/>
        <v>1.284796573875803E-2</v>
      </c>
    </row>
    <row r="161" spans="1:11">
      <c r="A161" s="6" t="s">
        <v>133</v>
      </c>
      <c r="B161" s="13">
        <v>0</v>
      </c>
      <c r="C161" s="13">
        <v>0</v>
      </c>
      <c r="D161" s="13">
        <v>0</v>
      </c>
      <c r="E161" s="13">
        <v>0</v>
      </c>
      <c r="F161" s="13">
        <v>0</v>
      </c>
      <c r="G161" s="13">
        <v>0</v>
      </c>
      <c r="H161" s="13">
        <v>0</v>
      </c>
      <c r="I161" s="13">
        <v>0</v>
      </c>
      <c r="J161" s="3">
        <f t="shared" si="27"/>
        <v>0</v>
      </c>
      <c r="K161" s="40">
        <f t="shared" si="28"/>
        <v>0</v>
      </c>
    </row>
    <row r="162" spans="1:11">
      <c r="A162" s="6" t="s">
        <v>134</v>
      </c>
      <c r="B162" s="13">
        <v>0</v>
      </c>
      <c r="C162" s="13">
        <v>0</v>
      </c>
      <c r="D162" s="13">
        <v>0</v>
      </c>
      <c r="E162" s="13">
        <v>0</v>
      </c>
      <c r="F162" s="13">
        <v>0</v>
      </c>
      <c r="G162" s="13">
        <v>0</v>
      </c>
      <c r="H162" s="13">
        <v>1</v>
      </c>
      <c r="I162" s="13">
        <v>0</v>
      </c>
      <c r="J162" s="3">
        <f t="shared" si="27"/>
        <v>1</v>
      </c>
      <c r="K162" s="40">
        <f t="shared" si="28"/>
        <v>2.1413276231263384E-3</v>
      </c>
    </row>
    <row r="163" spans="1:11">
      <c r="A163" s="6" t="s">
        <v>135</v>
      </c>
      <c r="B163" s="13">
        <v>0</v>
      </c>
      <c r="C163" s="13">
        <v>0</v>
      </c>
      <c r="D163" s="13">
        <v>0</v>
      </c>
      <c r="E163" s="13">
        <v>0</v>
      </c>
      <c r="F163" s="13">
        <v>0</v>
      </c>
      <c r="G163" s="13">
        <v>0</v>
      </c>
      <c r="H163" s="13">
        <v>0</v>
      </c>
      <c r="I163" s="13">
        <v>0</v>
      </c>
      <c r="J163" s="3">
        <f t="shared" si="27"/>
        <v>0</v>
      </c>
      <c r="K163" s="40">
        <f t="shared" si="28"/>
        <v>0</v>
      </c>
    </row>
    <row r="164" spans="1:11">
      <c r="A164" s="6" t="s">
        <v>136</v>
      </c>
      <c r="B164" s="13">
        <v>0</v>
      </c>
      <c r="C164" s="13">
        <v>1</v>
      </c>
      <c r="D164" s="13">
        <v>0</v>
      </c>
      <c r="E164" s="13">
        <v>1</v>
      </c>
      <c r="F164" s="13">
        <v>0</v>
      </c>
      <c r="G164" s="13">
        <v>0</v>
      </c>
      <c r="H164" s="13">
        <v>2</v>
      </c>
      <c r="I164" s="13">
        <v>0</v>
      </c>
      <c r="J164" s="3">
        <f t="shared" si="27"/>
        <v>4</v>
      </c>
      <c r="K164" s="40">
        <f t="shared" si="28"/>
        <v>8.5653104925053538E-3</v>
      </c>
    </row>
    <row r="165" spans="1:11">
      <c r="A165" s="7" t="s">
        <v>137</v>
      </c>
      <c r="B165" s="13">
        <v>2</v>
      </c>
      <c r="C165" s="13">
        <v>161</v>
      </c>
      <c r="D165" s="13">
        <v>1</v>
      </c>
      <c r="E165" s="13">
        <v>76</v>
      </c>
      <c r="F165" s="13">
        <v>12</v>
      </c>
      <c r="G165" s="13">
        <v>0</v>
      </c>
      <c r="H165" s="13">
        <v>121</v>
      </c>
      <c r="I165" s="13">
        <v>24</v>
      </c>
      <c r="J165" s="3">
        <f t="shared" si="27"/>
        <v>397</v>
      </c>
      <c r="K165" s="40">
        <f t="shared" si="28"/>
        <v>0.8501070663811563</v>
      </c>
    </row>
    <row r="166" spans="1:11">
      <c r="A166" s="9" t="s">
        <v>59</v>
      </c>
      <c r="B166" s="4">
        <f t="shared" ref="B166:I166" si="29">SUM(B155:B165)</f>
        <v>3</v>
      </c>
      <c r="C166" s="4">
        <f t="shared" si="29"/>
        <v>186</v>
      </c>
      <c r="D166" s="4">
        <f t="shared" si="29"/>
        <v>1</v>
      </c>
      <c r="E166" s="4">
        <f t="shared" si="29"/>
        <v>88</v>
      </c>
      <c r="F166" s="4">
        <f t="shared" si="29"/>
        <v>15</v>
      </c>
      <c r="G166" s="4">
        <f t="shared" si="29"/>
        <v>1</v>
      </c>
      <c r="H166" s="4">
        <f t="shared" si="29"/>
        <v>147</v>
      </c>
      <c r="I166" s="4">
        <f t="shared" si="29"/>
        <v>26</v>
      </c>
      <c r="J166" s="4">
        <f>SUM(J155:J165)</f>
        <v>467</v>
      </c>
      <c r="K166" s="27">
        <f>SUM(K155:K165)</f>
        <v>1</v>
      </c>
    </row>
    <row r="167" spans="1:11">
      <c r="A167" s="96" t="s">
        <v>141</v>
      </c>
      <c r="B167" s="96"/>
      <c r="C167" s="96"/>
      <c r="D167" s="96"/>
      <c r="E167" s="96"/>
      <c r="F167" s="96"/>
      <c r="G167" s="96"/>
      <c r="H167" s="96"/>
      <c r="I167" s="96"/>
      <c r="J167" s="96"/>
      <c r="K167" s="61"/>
    </row>
    <row r="168" spans="1:11">
      <c r="A168" s="8" t="s">
        <v>139</v>
      </c>
      <c r="B168" s="13">
        <v>0</v>
      </c>
      <c r="C168" s="13">
        <v>0</v>
      </c>
      <c r="D168" s="13">
        <v>0</v>
      </c>
      <c r="E168" s="13">
        <v>0</v>
      </c>
      <c r="F168" s="13">
        <v>0</v>
      </c>
      <c r="G168" s="13">
        <v>0</v>
      </c>
      <c r="H168" s="13">
        <v>0</v>
      </c>
      <c r="I168" s="13">
        <v>0</v>
      </c>
      <c r="J168" s="3">
        <f t="shared" ref="J168:J178" si="30">SUM(B168:I168)</f>
        <v>0</v>
      </c>
      <c r="K168" s="40">
        <f>+J168/J$179</f>
        <v>0</v>
      </c>
    </row>
    <row r="169" spans="1:11">
      <c r="A169" s="6" t="s">
        <v>128</v>
      </c>
      <c r="B169" s="13">
        <v>0</v>
      </c>
      <c r="C169" s="13">
        <v>2</v>
      </c>
      <c r="D169" s="13">
        <v>0</v>
      </c>
      <c r="E169" s="13">
        <v>0</v>
      </c>
      <c r="F169" s="13">
        <v>0</v>
      </c>
      <c r="G169" s="13">
        <v>0</v>
      </c>
      <c r="H169" s="13">
        <v>1</v>
      </c>
      <c r="I169" s="13">
        <v>0</v>
      </c>
      <c r="J169" s="3">
        <f t="shared" si="30"/>
        <v>3</v>
      </c>
      <c r="K169" s="40">
        <f t="shared" ref="K169:K178" si="31">+J169/J$179</f>
        <v>6.4239828693790149E-3</v>
      </c>
    </row>
    <row r="170" spans="1:11">
      <c r="A170" s="6" t="s">
        <v>129</v>
      </c>
      <c r="B170" s="13">
        <v>0</v>
      </c>
      <c r="C170" s="13">
        <v>5</v>
      </c>
      <c r="D170" s="13">
        <v>0</v>
      </c>
      <c r="E170" s="13">
        <v>3</v>
      </c>
      <c r="F170" s="13">
        <v>1</v>
      </c>
      <c r="G170" s="13">
        <v>0</v>
      </c>
      <c r="H170" s="13">
        <v>3</v>
      </c>
      <c r="I170" s="13">
        <v>0</v>
      </c>
      <c r="J170" s="3">
        <f t="shared" si="30"/>
        <v>12</v>
      </c>
      <c r="K170" s="40">
        <f t="shared" si="31"/>
        <v>2.569593147751606E-2</v>
      </c>
    </row>
    <row r="171" spans="1:11">
      <c r="A171" s="6" t="s">
        <v>130</v>
      </c>
      <c r="B171" s="13">
        <v>0</v>
      </c>
      <c r="C171" s="13">
        <v>2</v>
      </c>
      <c r="D171" s="13">
        <v>0</v>
      </c>
      <c r="E171" s="13">
        <v>2</v>
      </c>
      <c r="F171" s="13">
        <v>0</v>
      </c>
      <c r="G171" s="13">
        <v>1</v>
      </c>
      <c r="H171" s="13">
        <v>1</v>
      </c>
      <c r="I171" s="13">
        <v>0</v>
      </c>
      <c r="J171" s="3">
        <f t="shared" si="30"/>
        <v>6</v>
      </c>
      <c r="K171" s="40">
        <f t="shared" si="31"/>
        <v>1.284796573875803E-2</v>
      </c>
    </row>
    <row r="172" spans="1:11">
      <c r="A172" s="6" t="s">
        <v>131</v>
      </c>
      <c r="B172" s="13">
        <v>0</v>
      </c>
      <c r="C172" s="13">
        <v>0</v>
      </c>
      <c r="D172" s="13">
        <v>0</v>
      </c>
      <c r="E172" s="13">
        <v>0</v>
      </c>
      <c r="F172" s="13">
        <v>0</v>
      </c>
      <c r="G172" s="13">
        <v>0</v>
      </c>
      <c r="H172" s="13">
        <v>0</v>
      </c>
      <c r="I172" s="13">
        <v>0</v>
      </c>
      <c r="J172" s="3">
        <f t="shared" si="30"/>
        <v>0</v>
      </c>
      <c r="K172" s="40">
        <f t="shared" si="31"/>
        <v>0</v>
      </c>
    </row>
    <row r="173" spans="1:11">
      <c r="A173" s="6" t="s">
        <v>132</v>
      </c>
      <c r="B173" s="13">
        <v>0</v>
      </c>
      <c r="C173" s="13">
        <v>1</v>
      </c>
      <c r="D173" s="13">
        <v>0</v>
      </c>
      <c r="E173" s="13">
        <v>0</v>
      </c>
      <c r="F173" s="13">
        <v>0</v>
      </c>
      <c r="G173" s="13">
        <v>0</v>
      </c>
      <c r="H173" s="13">
        <v>2</v>
      </c>
      <c r="I173" s="13">
        <v>0</v>
      </c>
      <c r="J173" s="3">
        <f t="shared" si="30"/>
        <v>3</v>
      </c>
      <c r="K173" s="40">
        <f t="shared" si="31"/>
        <v>6.4239828693790149E-3</v>
      </c>
    </row>
    <row r="174" spans="1:11">
      <c r="A174" s="6" t="s">
        <v>133</v>
      </c>
      <c r="B174" s="13">
        <v>0</v>
      </c>
      <c r="C174" s="13">
        <v>5</v>
      </c>
      <c r="D174" s="13">
        <v>0</v>
      </c>
      <c r="E174" s="13">
        <v>0</v>
      </c>
      <c r="F174" s="13">
        <v>0</v>
      </c>
      <c r="G174" s="13">
        <v>0</v>
      </c>
      <c r="H174" s="13">
        <v>0</v>
      </c>
      <c r="I174" s="13">
        <v>0</v>
      </c>
      <c r="J174" s="3">
        <f t="shared" si="30"/>
        <v>5</v>
      </c>
      <c r="K174" s="40">
        <f t="shared" si="31"/>
        <v>1.0706638115631691E-2</v>
      </c>
    </row>
    <row r="175" spans="1:11">
      <c r="A175" s="6" t="s">
        <v>134</v>
      </c>
      <c r="B175" s="13">
        <v>0</v>
      </c>
      <c r="C175" s="13">
        <v>0</v>
      </c>
      <c r="D175" s="13">
        <v>0</v>
      </c>
      <c r="E175" s="13">
        <v>0</v>
      </c>
      <c r="F175" s="13">
        <v>0</v>
      </c>
      <c r="G175" s="13">
        <v>0</v>
      </c>
      <c r="H175" s="13">
        <v>1</v>
      </c>
      <c r="I175" s="13">
        <v>0</v>
      </c>
      <c r="J175" s="3">
        <f t="shared" si="30"/>
        <v>1</v>
      </c>
      <c r="K175" s="40">
        <f t="shared" si="31"/>
        <v>2.1413276231263384E-3</v>
      </c>
    </row>
    <row r="176" spans="1:11">
      <c r="A176" s="6" t="s">
        <v>135</v>
      </c>
      <c r="B176" s="13">
        <v>0</v>
      </c>
      <c r="C176" s="13">
        <v>0</v>
      </c>
      <c r="D176" s="13">
        <v>0</v>
      </c>
      <c r="E176" s="13">
        <v>0</v>
      </c>
      <c r="F176" s="13">
        <v>0</v>
      </c>
      <c r="G176" s="13">
        <v>0</v>
      </c>
      <c r="H176" s="13">
        <v>0</v>
      </c>
      <c r="I176" s="13">
        <v>0</v>
      </c>
      <c r="J176" s="3">
        <f t="shared" si="30"/>
        <v>0</v>
      </c>
      <c r="K176" s="40">
        <f t="shared" si="31"/>
        <v>0</v>
      </c>
    </row>
    <row r="177" spans="1:16">
      <c r="A177" s="6" t="s">
        <v>136</v>
      </c>
      <c r="B177" s="13">
        <v>0</v>
      </c>
      <c r="C177" s="13">
        <v>1</v>
      </c>
      <c r="D177" s="13">
        <v>0</v>
      </c>
      <c r="E177" s="13">
        <v>0</v>
      </c>
      <c r="F177" s="13">
        <v>0</v>
      </c>
      <c r="G177" s="13">
        <v>0</v>
      </c>
      <c r="H177" s="13">
        <v>2</v>
      </c>
      <c r="I177" s="13">
        <v>0</v>
      </c>
      <c r="J177" s="3">
        <f t="shared" si="30"/>
        <v>3</v>
      </c>
      <c r="K177" s="40">
        <f t="shared" si="31"/>
        <v>6.4239828693790149E-3</v>
      </c>
    </row>
    <row r="178" spans="1:16">
      <c r="A178" s="7" t="s">
        <v>137</v>
      </c>
      <c r="B178" s="13">
        <v>3</v>
      </c>
      <c r="C178" s="13">
        <v>170</v>
      </c>
      <c r="D178" s="13">
        <v>1</v>
      </c>
      <c r="E178" s="13">
        <v>83</v>
      </c>
      <c r="F178" s="13">
        <v>14</v>
      </c>
      <c r="G178" s="13">
        <v>0</v>
      </c>
      <c r="H178" s="13">
        <v>137</v>
      </c>
      <c r="I178" s="13">
        <v>26</v>
      </c>
      <c r="J178" s="3">
        <f t="shared" si="30"/>
        <v>434</v>
      </c>
      <c r="K178" s="40">
        <f t="shared" si="31"/>
        <v>0.92933618843683086</v>
      </c>
    </row>
    <row r="179" spans="1:16">
      <c r="A179" s="9" t="s">
        <v>59</v>
      </c>
      <c r="B179" s="4">
        <f t="shared" ref="B179:I179" si="32">SUM(B168:B178)</f>
        <v>3</v>
      </c>
      <c r="C179" s="4">
        <f t="shared" si="32"/>
        <v>186</v>
      </c>
      <c r="D179" s="4">
        <f t="shared" si="32"/>
        <v>1</v>
      </c>
      <c r="E179" s="4">
        <f t="shared" si="32"/>
        <v>88</v>
      </c>
      <c r="F179" s="4">
        <f t="shared" si="32"/>
        <v>15</v>
      </c>
      <c r="G179" s="4">
        <f t="shared" si="32"/>
        <v>1</v>
      </c>
      <c r="H179" s="4">
        <f t="shared" si="32"/>
        <v>147</v>
      </c>
      <c r="I179" s="4">
        <f t="shared" si="32"/>
        <v>26</v>
      </c>
      <c r="J179" s="4">
        <f>SUM(J168:J178)</f>
        <v>467</v>
      </c>
      <c r="K179" s="27">
        <f>SUM(K168:K178)</f>
        <v>1</v>
      </c>
    </row>
    <row r="180" spans="1:16">
      <c r="A180" s="96" t="s">
        <v>142</v>
      </c>
      <c r="B180" s="96"/>
      <c r="C180" s="96"/>
      <c r="D180" s="96"/>
      <c r="E180" s="96"/>
      <c r="F180" s="96"/>
      <c r="G180" s="96"/>
      <c r="H180" s="96"/>
      <c r="I180" s="96"/>
      <c r="J180" s="96"/>
      <c r="K180" s="61"/>
    </row>
    <row r="181" spans="1:16">
      <c r="A181" s="8" t="s">
        <v>139</v>
      </c>
      <c r="B181" s="13">
        <v>0</v>
      </c>
      <c r="C181" s="13">
        <v>0</v>
      </c>
      <c r="D181" s="13">
        <v>0</v>
      </c>
      <c r="E181" s="13">
        <v>0</v>
      </c>
      <c r="F181" s="13">
        <v>0</v>
      </c>
      <c r="G181" s="13">
        <v>0</v>
      </c>
      <c r="H181" s="13">
        <v>0</v>
      </c>
      <c r="I181" s="13">
        <v>0</v>
      </c>
      <c r="J181" s="3">
        <f t="shared" ref="J181:J191" si="33">SUM(B181:I181)</f>
        <v>0</v>
      </c>
      <c r="K181" s="40">
        <f>+J181/J$192</f>
        <v>0</v>
      </c>
    </row>
    <row r="182" spans="1:16">
      <c r="A182" s="6" t="s">
        <v>128</v>
      </c>
      <c r="B182" s="13">
        <v>0</v>
      </c>
      <c r="C182" s="13">
        <v>2</v>
      </c>
      <c r="D182" s="13">
        <v>0</v>
      </c>
      <c r="E182" s="13">
        <v>2</v>
      </c>
      <c r="F182" s="13">
        <v>1</v>
      </c>
      <c r="G182" s="13">
        <v>0</v>
      </c>
      <c r="H182" s="13">
        <v>2</v>
      </c>
      <c r="I182" s="13">
        <v>0</v>
      </c>
      <c r="J182" s="3">
        <f t="shared" si="33"/>
        <v>7</v>
      </c>
      <c r="K182" s="40">
        <f t="shared" ref="K182:K191" si="34">+J182/J$192</f>
        <v>1.4989293361884369E-2</v>
      </c>
    </row>
    <row r="183" spans="1:16">
      <c r="A183" s="6" t="s">
        <v>129</v>
      </c>
      <c r="B183" s="13">
        <v>0</v>
      </c>
      <c r="C183" s="13">
        <v>6</v>
      </c>
      <c r="D183" s="13">
        <v>0</v>
      </c>
      <c r="E183" s="13">
        <v>2</v>
      </c>
      <c r="F183" s="13">
        <v>0</v>
      </c>
      <c r="G183" s="13">
        <v>1</v>
      </c>
      <c r="H183" s="13">
        <v>7</v>
      </c>
      <c r="I183" s="13">
        <v>1</v>
      </c>
      <c r="J183" s="3">
        <f t="shared" si="33"/>
        <v>17</v>
      </c>
      <c r="K183" s="40">
        <f t="shared" si="34"/>
        <v>3.6402569593147749E-2</v>
      </c>
    </row>
    <row r="184" spans="1:16">
      <c r="A184" s="6" t="s">
        <v>130</v>
      </c>
      <c r="B184" s="13">
        <v>0</v>
      </c>
      <c r="C184" s="13">
        <v>5</v>
      </c>
      <c r="D184" s="13">
        <v>0</v>
      </c>
      <c r="E184" s="13">
        <v>0</v>
      </c>
      <c r="F184" s="13">
        <v>0</v>
      </c>
      <c r="G184" s="13">
        <v>0</v>
      </c>
      <c r="H184" s="13">
        <v>1</v>
      </c>
      <c r="I184" s="13">
        <v>0</v>
      </c>
      <c r="J184" s="3">
        <f t="shared" si="33"/>
        <v>6</v>
      </c>
      <c r="K184" s="40">
        <f t="shared" si="34"/>
        <v>1.284796573875803E-2</v>
      </c>
    </row>
    <row r="185" spans="1:16">
      <c r="A185" s="6" t="s">
        <v>131</v>
      </c>
      <c r="B185" s="13">
        <v>0</v>
      </c>
      <c r="C185" s="13">
        <v>0</v>
      </c>
      <c r="D185" s="13">
        <v>0</v>
      </c>
      <c r="E185" s="13">
        <v>0</v>
      </c>
      <c r="F185" s="13">
        <v>0</v>
      </c>
      <c r="G185" s="13">
        <v>0</v>
      </c>
      <c r="H185" s="13">
        <v>0</v>
      </c>
      <c r="I185" s="13">
        <v>0</v>
      </c>
      <c r="J185" s="3">
        <f t="shared" si="33"/>
        <v>0</v>
      </c>
      <c r="K185" s="40">
        <f t="shared" si="34"/>
        <v>0</v>
      </c>
    </row>
    <row r="186" spans="1:16">
      <c r="A186" s="6" t="s">
        <v>132</v>
      </c>
      <c r="B186" s="13">
        <v>0</v>
      </c>
      <c r="C186" s="13">
        <v>6</v>
      </c>
      <c r="D186" s="13">
        <v>0</v>
      </c>
      <c r="E186" s="13">
        <v>0</v>
      </c>
      <c r="F186" s="13">
        <v>0</v>
      </c>
      <c r="G186" s="13">
        <v>0</v>
      </c>
      <c r="H186" s="13">
        <v>0</v>
      </c>
      <c r="I186" s="13">
        <v>0</v>
      </c>
      <c r="J186" s="3">
        <f t="shared" si="33"/>
        <v>6</v>
      </c>
      <c r="K186" s="40">
        <f t="shared" si="34"/>
        <v>1.284796573875803E-2</v>
      </c>
    </row>
    <row r="187" spans="1:16">
      <c r="A187" s="6" t="s">
        <v>133</v>
      </c>
      <c r="B187" s="13">
        <v>0</v>
      </c>
      <c r="C187" s="13">
        <v>0</v>
      </c>
      <c r="D187" s="13">
        <v>0</v>
      </c>
      <c r="E187" s="13">
        <v>0</v>
      </c>
      <c r="F187" s="13">
        <v>0</v>
      </c>
      <c r="G187" s="13">
        <v>0</v>
      </c>
      <c r="H187" s="13">
        <v>1</v>
      </c>
      <c r="I187" s="13">
        <v>0</v>
      </c>
      <c r="J187" s="3">
        <f t="shared" si="33"/>
        <v>1</v>
      </c>
      <c r="K187" s="40">
        <f t="shared" si="34"/>
        <v>2.1413276231263384E-3</v>
      </c>
    </row>
    <row r="188" spans="1:16">
      <c r="A188" s="6" t="s">
        <v>134</v>
      </c>
      <c r="B188" s="13">
        <v>0</v>
      </c>
      <c r="C188" s="13">
        <v>0</v>
      </c>
      <c r="D188" s="13">
        <v>0</v>
      </c>
      <c r="E188" s="13">
        <v>0</v>
      </c>
      <c r="F188" s="13">
        <v>0</v>
      </c>
      <c r="G188" s="13">
        <v>0</v>
      </c>
      <c r="H188" s="13">
        <v>0</v>
      </c>
      <c r="I188" s="13">
        <v>0</v>
      </c>
      <c r="J188" s="3">
        <f t="shared" si="33"/>
        <v>0</v>
      </c>
      <c r="K188" s="40">
        <f t="shared" si="34"/>
        <v>0</v>
      </c>
      <c r="P188" s="11" t="s">
        <v>246</v>
      </c>
    </row>
    <row r="189" spans="1:16">
      <c r="A189" s="6" t="s">
        <v>135</v>
      </c>
      <c r="B189" s="13">
        <v>0</v>
      </c>
      <c r="C189" s="13">
        <v>0</v>
      </c>
      <c r="D189" s="13">
        <v>0</v>
      </c>
      <c r="E189" s="13">
        <v>0</v>
      </c>
      <c r="F189" s="13">
        <v>0</v>
      </c>
      <c r="G189" s="13">
        <v>0</v>
      </c>
      <c r="H189" s="13">
        <v>0</v>
      </c>
      <c r="I189" s="13">
        <v>0</v>
      </c>
      <c r="J189" s="3">
        <f t="shared" si="33"/>
        <v>0</v>
      </c>
      <c r="K189" s="40">
        <f t="shared" si="34"/>
        <v>0</v>
      </c>
    </row>
    <row r="190" spans="1:16">
      <c r="A190" s="6" t="s">
        <v>136</v>
      </c>
      <c r="B190" s="13">
        <v>0</v>
      </c>
      <c r="C190" s="13">
        <v>0</v>
      </c>
      <c r="D190" s="13">
        <v>0</v>
      </c>
      <c r="E190" s="13">
        <v>0</v>
      </c>
      <c r="F190" s="13">
        <v>0</v>
      </c>
      <c r="G190" s="13">
        <v>0</v>
      </c>
      <c r="H190" s="13">
        <v>3</v>
      </c>
      <c r="I190" s="13">
        <v>0</v>
      </c>
      <c r="J190" s="3">
        <f t="shared" si="33"/>
        <v>3</v>
      </c>
      <c r="K190" s="40">
        <f t="shared" si="34"/>
        <v>6.4239828693790149E-3</v>
      </c>
    </row>
    <row r="191" spans="1:16">
      <c r="A191" s="7" t="s">
        <v>137</v>
      </c>
      <c r="B191" s="13">
        <v>3</v>
      </c>
      <c r="C191" s="13">
        <v>167</v>
      </c>
      <c r="D191" s="13">
        <v>1</v>
      </c>
      <c r="E191" s="13">
        <v>84</v>
      </c>
      <c r="F191" s="13">
        <v>14</v>
      </c>
      <c r="G191" s="13">
        <v>0</v>
      </c>
      <c r="H191" s="13">
        <v>133</v>
      </c>
      <c r="I191" s="13">
        <v>25</v>
      </c>
      <c r="J191" s="3">
        <f t="shared" si="33"/>
        <v>427</v>
      </c>
      <c r="K191" s="40">
        <f t="shared" si="34"/>
        <v>0.91434689507494649</v>
      </c>
    </row>
    <row r="192" spans="1:16">
      <c r="A192" s="9" t="s">
        <v>59</v>
      </c>
      <c r="B192" s="4">
        <f t="shared" ref="B192:I192" si="35">SUM(B181:B191)</f>
        <v>3</v>
      </c>
      <c r="C192" s="4">
        <f t="shared" si="35"/>
        <v>186</v>
      </c>
      <c r="D192" s="4">
        <f t="shared" si="35"/>
        <v>1</v>
      </c>
      <c r="E192" s="4">
        <f t="shared" si="35"/>
        <v>88</v>
      </c>
      <c r="F192" s="4">
        <f t="shared" si="35"/>
        <v>15</v>
      </c>
      <c r="G192" s="4">
        <f t="shared" si="35"/>
        <v>1</v>
      </c>
      <c r="H192" s="4">
        <f t="shared" si="35"/>
        <v>147</v>
      </c>
      <c r="I192" s="4">
        <f t="shared" si="35"/>
        <v>26</v>
      </c>
      <c r="J192" s="4">
        <f>SUM(J181:J191)</f>
        <v>467</v>
      </c>
      <c r="K192" s="27">
        <f>SUM(K181:K191)</f>
        <v>1</v>
      </c>
    </row>
    <row r="193" spans="1:11">
      <c r="A193" s="96" t="s">
        <v>143</v>
      </c>
      <c r="B193" s="96"/>
      <c r="C193" s="96"/>
      <c r="D193" s="96"/>
      <c r="E193" s="96"/>
      <c r="F193" s="96"/>
      <c r="G193" s="96"/>
      <c r="H193" s="96"/>
      <c r="I193" s="96"/>
      <c r="J193" s="96"/>
      <c r="K193" s="61"/>
    </row>
    <row r="194" spans="1:11">
      <c r="A194" s="6" t="s">
        <v>139</v>
      </c>
      <c r="B194" s="46">
        <v>0</v>
      </c>
      <c r="C194" s="46">
        <v>2</v>
      </c>
      <c r="D194" s="46">
        <v>0</v>
      </c>
      <c r="E194" s="46">
        <v>3</v>
      </c>
      <c r="F194" s="46">
        <v>0</v>
      </c>
      <c r="G194" s="46">
        <v>0</v>
      </c>
      <c r="H194" s="46">
        <v>5</v>
      </c>
      <c r="I194" s="46">
        <v>3</v>
      </c>
      <c r="J194" s="3">
        <f t="shared" ref="J194:J197" si="36">SUM(B194:I194)</f>
        <v>13</v>
      </c>
      <c r="K194" s="40">
        <f>+J194/J$205</f>
        <v>2.7837259100642397E-2</v>
      </c>
    </row>
    <row r="195" spans="1:11">
      <c r="A195" s="6" t="s">
        <v>128</v>
      </c>
      <c r="B195" s="46">
        <v>1</v>
      </c>
      <c r="C195" s="46">
        <v>26</v>
      </c>
      <c r="D195" s="46">
        <v>1</v>
      </c>
      <c r="E195" s="46">
        <v>8</v>
      </c>
      <c r="F195" s="46">
        <v>1</v>
      </c>
      <c r="G195" s="46">
        <v>0</v>
      </c>
      <c r="H195" s="46">
        <v>14</v>
      </c>
      <c r="I195" s="46">
        <v>0</v>
      </c>
      <c r="J195" s="3">
        <f t="shared" si="36"/>
        <v>51</v>
      </c>
      <c r="K195" s="40">
        <f t="shared" ref="K195:K204" si="37">+J195/J$205</f>
        <v>0.10920770877944326</v>
      </c>
    </row>
    <row r="196" spans="1:11">
      <c r="A196" s="6" t="s">
        <v>129</v>
      </c>
      <c r="B196" s="46">
        <v>0</v>
      </c>
      <c r="C196" s="46">
        <v>36</v>
      </c>
      <c r="D196" s="46">
        <v>0</v>
      </c>
      <c r="E196" s="46">
        <v>18</v>
      </c>
      <c r="F196" s="46">
        <v>4</v>
      </c>
      <c r="G196" s="46">
        <v>0</v>
      </c>
      <c r="H196" s="46">
        <v>22</v>
      </c>
      <c r="I196" s="46">
        <v>4</v>
      </c>
      <c r="J196" s="3">
        <f t="shared" si="36"/>
        <v>84</v>
      </c>
      <c r="K196" s="40">
        <f t="shared" si="37"/>
        <v>0.17987152034261242</v>
      </c>
    </row>
    <row r="197" spans="1:11">
      <c r="A197" s="6" t="s">
        <v>130</v>
      </c>
      <c r="B197" s="46">
        <v>0</v>
      </c>
      <c r="C197" s="46">
        <v>10</v>
      </c>
      <c r="D197" s="46">
        <v>0</v>
      </c>
      <c r="E197" s="46">
        <v>11</v>
      </c>
      <c r="F197" s="46">
        <v>0</v>
      </c>
      <c r="G197" s="46">
        <v>0</v>
      </c>
      <c r="H197" s="46">
        <v>12</v>
      </c>
      <c r="I197" s="46">
        <v>2</v>
      </c>
      <c r="J197" s="3">
        <f t="shared" si="36"/>
        <v>35</v>
      </c>
      <c r="K197" s="40">
        <f t="shared" si="37"/>
        <v>7.4946466809421838E-2</v>
      </c>
    </row>
    <row r="198" spans="1:11">
      <c r="A198" s="6" t="s">
        <v>131</v>
      </c>
      <c r="B198" s="13">
        <v>0</v>
      </c>
      <c r="C198" s="13">
        <v>4</v>
      </c>
      <c r="D198" s="13">
        <v>0</v>
      </c>
      <c r="E198" s="13">
        <v>4</v>
      </c>
      <c r="F198" s="13">
        <v>2</v>
      </c>
      <c r="G198" s="13">
        <v>0</v>
      </c>
      <c r="H198" s="13">
        <v>2</v>
      </c>
      <c r="I198" s="13">
        <v>1</v>
      </c>
      <c r="J198" s="3">
        <f>SUM(B198:I198)</f>
        <v>13</v>
      </c>
      <c r="K198" s="40">
        <f t="shared" si="37"/>
        <v>2.7837259100642397E-2</v>
      </c>
    </row>
    <row r="199" spans="1:11">
      <c r="A199" s="6" t="s">
        <v>132</v>
      </c>
      <c r="B199" s="13">
        <v>0</v>
      </c>
      <c r="C199" s="13">
        <v>3</v>
      </c>
      <c r="D199" s="13">
        <v>0</v>
      </c>
      <c r="E199" s="13">
        <v>2</v>
      </c>
      <c r="F199" s="13">
        <v>2</v>
      </c>
      <c r="G199" s="13">
        <v>0</v>
      </c>
      <c r="H199" s="13">
        <v>4</v>
      </c>
      <c r="I199" s="13">
        <v>0</v>
      </c>
      <c r="J199" s="3">
        <f t="shared" ref="J199:J204" si="38">SUM(B199:I199)</f>
        <v>11</v>
      </c>
      <c r="K199" s="40">
        <f t="shared" si="37"/>
        <v>2.3554603854389723E-2</v>
      </c>
    </row>
    <row r="200" spans="1:11">
      <c r="A200" s="6" t="s">
        <v>144</v>
      </c>
      <c r="B200" s="13">
        <v>0</v>
      </c>
      <c r="C200" s="13">
        <v>2</v>
      </c>
      <c r="D200" s="13">
        <v>0</v>
      </c>
      <c r="E200" s="13">
        <v>1</v>
      </c>
      <c r="F200" s="13">
        <v>0</v>
      </c>
      <c r="G200" s="13">
        <v>0</v>
      </c>
      <c r="H200" s="13">
        <v>1</v>
      </c>
      <c r="I200" s="13">
        <v>0</v>
      </c>
      <c r="J200" s="3">
        <f t="shared" si="38"/>
        <v>4</v>
      </c>
      <c r="K200" s="40">
        <f t="shared" si="37"/>
        <v>8.5653104925053538E-3</v>
      </c>
    </row>
    <row r="201" spans="1:11">
      <c r="A201" s="6" t="s">
        <v>145</v>
      </c>
      <c r="B201" s="13">
        <v>0</v>
      </c>
      <c r="C201" s="13">
        <v>1</v>
      </c>
      <c r="D201" s="13">
        <v>0</v>
      </c>
      <c r="E201" s="13">
        <v>0</v>
      </c>
      <c r="F201" s="13">
        <v>0</v>
      </c>
      <c r="G201" s="13">
        <v>0</v>
      </c>
      <c r="H201" s="13">
        <v>0</v>
      </c>
      <c r="I201" s="13">
        <v>1</v>
      </c>
      <c r="J201" s="3">
        <f t="shared" si="38"/>
        <v>2</v>
      </c>
      <c r="K201" s="40">
        <f t="shared" si="37"/>
        <v>4.2826552462526769E-3</v>
      </c>
    </row>
    <row r="202" spans="1:11">
      <c r="A202" s="6" t="s">
        <v>135</v>
      </c>
      <c r="B202" s="13">
        <v>0</v>
      </c>
      <c r="C202" s="13">
        <v>1</v>
      </c>
      <c r="D202" s="13">
        <v>0</v>
      </c>
      <c r="E202" s="13">
        <v>0</v>
      </c>
      <c r="F202" s="13">
        <v>0</v>
      </c>
      <c r="G202" s="13">
        <v>0</v>
      </c>
      <c r="H202" s="13">
        <v>0</v>
      </c>
      <c r="I202" s="13">
        <v>0</v>
      </c>
      <c r="J202" s="3">
        <f t="shared" si="38"/>
        <v>1</v>
      </c>
      <c r="K202" s="40">
        <f t="shared" si="37"/>
        <v>2.1413276231263384E-3</v>
      </c>
    </row>
    <row r="203" spans="1:11">
      <c r="A203" s="6" t="s">
        <v>136</v>
      </c>
      <c r="B203" s="13">
        <v>0</v>
      </c>
      <c r="C203" s="13">
        <v>3</v>
      </c>
      <c r="D203" s="13">
        <v>0</v>
      </c>
      <c r="E203" s="13">
        <v>2</v>
      </c>
      <c r="F203" s="13">
        <v>0</v>
      </c>
      <c r="G203" s="13">
        <v>0</v>
      </c>
      <c r="H203" s="13">
        <v>5</v>
      </c>
      <c r="I203" s="13">
        <v>0</v>
      </c>
      <c r="J203" s="3">
        <f t="shared" si="38"/>
        <v>10</v>
      </c>
      <c r="K203" s="40">
        <f t="shared" si="37"/>
        <v>2.1413276231263382E-2</v>
      </c>
    </row>
    <row r="204" spans="1:11">
      <c r="A204" s="7" t="s">
        <v>137</v>
      </c>
      <c r="B204" s="13">
        <v>2</v>
      </c>
      <c r="C204" s="13">
        <v>98</v>
      </c>
      <c r="D204" s="13">
        <v>0</v>
      </c>
      <c r="E204" s="13">
        <v>39</v>
      </c>
      <c r="F204" s="13">
        <v>6</v>
      </c>
      <c r="G204" s="13">
        <v>1</v>
      </c>
      <c r="H204" s="13">
        <v>82</v>
      </c>
      <c r="I204" s="13">
        <v>15</v>
      </c>
      <c r="J204" s="3">
        <f t="shared" si="38"/>
        <v>243</v>
      </c>
      <c r="K204" s="40">
        <f t="shared" si="37"/>
        <v>0.52034261241970026</v>
      </c>
    </row>
    <row r="205" spans="1:11">
      <c r="A205" s="9" t="s">
        <v>59</v>
      </c>
      <c r="B205" s="4">
        <f>SUM(B194:B204)</f>
        <v>3</v>
      </c>
      <c r="C205" s="4">
        <f t="shared" ref="C205:K205" si="39">SUM(C194:C204)</f>
        <v>186</v>
      </c>
      <c r="D205" s="4">
        <f t="shared" si="39"/>
        <v>1</v>
      </c>
      <c r="E205" s="4">
        <f t="shared" si="39"/>
        <v>88</v>
      </c>
      <c r="F205" s="4">
        <f t="shared" si="39"/>
        <v>15</v>
      </c>
      <c r="G205" s="4">
        <f t="shared" si="39"/>
        <v>1</v>
      </c>
      <c r="H205" s="4">
        <f t="shared" si="39"/>
        <v>147</v>
      </c>
      <c r="I205" s="4">
        <f t="shared" si="39"/>
        <v>26</v>
      </c>
      <c r="J205" s="4">
        <f t="shared" si="39"/>
        <v>467</v>
      </c>
      <c r="K205" s="27">
        <f t="shared" si="39"/>
        <v>1</v>
      </c>
    </row>
    <row r="206" spans="1:11">
      <c r="A206" s="6" t="str">
        <f>+A124</f>
        <v>Note 1: Statistics after 28 March 2020 by region are based upon 'principal place of business' and not 'registered office'.</v>
      </c>
      <c r="B206" s="8"/>
      <c r="C206" s="8"/>
      <c r="D206" s="8"/>
      <c r="E206" s="8"/>
      <c r="F206" s="8"/>
      <c r="G206" s="8"/>
      <c r="H206" s="8"/>
      <c r="I206" s="8"/>
      <c r="J206" s="8"/>
    </row>
    <row r="207" spans="1:11" ht="24" customHeight="1">
      <c r="A207" s="98" t="s">
        <v>146</v>
      </c>
      <c r="B207" s="98"/>
      <c r="C207" s="98"/>
      <c r="D207" s="98"/>
      <c r="E207" s="98"/>
      <c r="F207" s="98"/>
      <c r="G207" s="98"/>
      <c r="H207" s="98"/>
      <c r="I207" s="98"/>
      <c r="J207" s="98"/>
    </row>
    <row r="208" spans="1:11">
      <c r="A208" s="6"/>
      <c r="J208" s="11"/>
    </row>
    <row r="209" spans="1:12" ht="30" customHeight="1">
      <c r="A209" s="103" t="s">
        <v>311</v>
      </c>
      <c r="B209" s="103"/>
      <c r="C209" s="103"/>
      <c r="D209" s="103"/>
      <c r="E209" s="103"/>
      <c r="F209" s="103"/>
      <c r="G209" s="103"/>
      <c r="H209" s="103"/>
      <c r="I209" s="103"/>
      <c r="J209" s="103"/>
    </row>
    <row r="210" spans="1:12" ht="34.5">
      <c r="A210" s="81"/>
      <c r="B210" s="45" t="s">
        <v>44</v>
      </c>
      <c r="C210" s="45" t="s">
        <v>45</v>
      </c>
      <c r="D210" s="45" t="s">
        <v>46</v>
      </c>
      <c r="E210" s="45" t="s">
        <v>47</v>
      </c>
      <c r="F210" s="45" t="s">
        <v>62</v>
      </c>
      <c r="G210" s="45" t="s">
        <v>49</v>
      </c>
      <c r="H210" s="45" t="s">
        <v>50</v>
      </c>
      <c r="I210" s="45" t="s">
        <v>51</v>
      </c>
      <c r="J210" s="31" t="s">
        <v>52</v>
      </c>
      <c r="K210" s="31" t="s">
        <v>53</v>
      </c>
    </row>
    <row r="211" spans="1:12">
      <c r="A211" s="14">
        <v>0</v>
      </c>
      <c r="B211" s="13">
        <v>3</v>
      </c>
      <c r="C211" s="13">
        <v>114</v>
      </c>
      <c r="D211" s="13">
        <v>1</v>
      </c>
      <c r="E211" s="13">
        <v>62</v>
      </c>
      <c r="F211" s="13">
        <v>9</v>
      </c>
      <c r="G211" s="13">
        <v>0</v>
      </c>
      <c r="H211" s="13">
        <v>93</v>
      </c>
      <c r="I211" s="13">
        <v>18</v>
      </c>
      <c r="J211" s="3">
        <f>SUM(B211:I211)</f>
        <v>300</v>
      </c>
      <c r="K211" s="40">
        <f>+J211/J$219</f>
        <v>0.64239828693790146</v>
      </c>
      <c r="L211" s="67"/>
    </row>
    <row r="212" spans="1:12">
      <c r="A212" s="6" t="s">
        <v>148</v>
      </c>
      <c r="B212" s="13">
        <v>0</v>
      </c>
      <c r="C212" s="13">
        <v>34</v>
      </c>
      <c r="D212" s="13">
        <v>0</v>
      </c>
      <c r="E212" s="13">
        <v>11</v>
      </c>
      <c r="F212" s="13">
        <v>6</v>
      </c>
      <c r="G212" s="13">
        <v>0</v>
      </c>
      <c r="H212" s="13">
        <v>35</v>
      </c>
      <c r="I212" s="13">
        <v>3</v>
      </c>
      <c r="J212" s="3">
        <f t="shared" ref="J212:J218" si="40">SUM(B212:I212)</f>
        <v>89</v>
      </c>
      <c r="K212" s="40">
        <f t="shared" ref="K212:K218" si="41">+J212/J$219</f>
        <v>0.19057815845824411</v>
      </c>
    </row>
    <row r="213" spans="1:12">
      <c r="A213" s="6" t="s">
        <v>132</v>
      </c>
      <c r="B213" s="13">
        <v>0</v>
      </c>
      <c r="C213" s="13">
        <v>7</v>
      </c>
      <c r="D213" s="13">
        <v>0</v>
      </c>
      <c r="E213" s="13">
        <v>5</v>
      </c>
      <c r="F213" s="13">
        <v>0</v>
      </c>
      <c r="G213" s="13">
        <v>1</v>
      </c>
      <c r="H213" s="13">
        <v>3</v>
      </c>
      <c r="I213" s="13">
        <v>3</v>
      </c>
      <c r="J213" s="3">
        <f t="shared" si="40"/>
        <v>19</v>
      </c>
      <c r="K213" s="40">
        <f t="shared" si="41"/>
        <v>4.068522483940043E-2</v>
      </c>
    </row>
    <row r="214" spans="1:12">
      <c r="A214" s="80" t="s">
        <v>149</v>
      </c>
      <c r="B214" s="13">
        <v>0</v>
      </c>
      <c r="C214" s="13">
        <v>10</v>
      </c>
      <c r="D214" s="13">
        <v>0</v>
      </c>
      <c r="E214" s="13">
        <v>4</v>
      </c>
      <c r="F214" s="13">
        <v>0</v>
      </c>
      <c r="G214" s="13">
        <v>0</v>
      </c>
      <c r="H214" s="13">
        <v>1</v>
      </c>
      <c r="I214" s="13">
        <v>1</v>
      </c>
      <c r="J214" s="3">
        <f t="shared" si="40"/>
        <v>16</v>
      </c>
      <c r="K214" s="40">
        <f t="shared" si="41"/>
        <v>3.4261241970021415E-2</v>
      </c>
    </row>
    <row r="215" spans="1:12">
      <c r="A215" s="6" t="s">
        <v>114</v>
      </c>
      <c r="B215" s="13">
        <v>0</v>
      </c>
      <c r="C215" s="13">
        <v>11</v>
      </c>
      <c r="D215" s="13">
        <v>0</v>
      </c>
      <c r="E215" s="13">
        <v>4</v>
      </c>
      <c r="F215" s="13">
        <v>0</v>
      </c>
      <c r="G215" s="13">
        <v>0</v>
      </c>
      <c r="H215" s="13">
        <v>4</v>
      </c>
      <c r="I215" s="13">
        <v>0</v>
      </c>
      <c r="J215" s="3">
        <f t="shared" si="40"/>
        <v>19</v>
      </c>
      <c r="K215" s="40">
        <f t="shared" si="41"/>
        <v>4.068522483940043E-2</v>
      </c>
    </row>
    <row r="216" spans="1:12">
      <c r="A216" s="6" t="s">
        <v>115</v>
      </c>
      <c r="B216" s="13">
        <v>0</v>
      </c>
      <c r="C216" s="13">
        <v>3</v>
      </c>
      <c r="D216" s="13">
        <v>0</v>
      </c>
      <c r="E216" s="13">
        <v>1</v>
      </c>
      <c r="F216" s="13">
        <v>0</v>
      </c>
      <c r="G216" s="13">
        <v>0</v>
      </c>
      <c r="H216" s="13">
        <v>1</v>
      </c>
      <c r="I216" s="13">
        <v>0</v>
      </c>
      <c r="J216" s="3">
        <f t="shared" si="40"/>
        <v>5</v>
      </c>
      <c r="K216" s="40">
        <f t="shared" si="41"/>
        <v>1.0706638115631691E-2</v>
      </c>
    </row>
    <row r="217" spans="1:12">
      <c r="A217" s="6" t="s">
        <v>116</v>
      </c>
      <c r="B217" s="13">
        <v>0</v>
      </c>
      <c r="C217" s="13">
        <v>2</v>
      </c>
      <c r="D217" s="13">
        <v>0</v>
      </c>
      <c r="E217" s="13">
        <v>0</v>
      </c>
      <c r="F217" s="13">
        <v>0</v>
      </c>
      <c r="G217" s="13">
        <v>0</v>
      </c>
      <c r="H217" s="13">
        <v>2</v>
      </c>
      <c r="I217" s="13">
        <v>0</v>
      </c>
      <c r="J217" s="3">
        <f t="shared" si="40"/>
        <v>4</v>
      </c>
      <c r="K217" s="40">
        <f t="shared" si="41"/>
        <v>8.5653104925053538E-3</v>
      </c>
    </row>
    <row r="218" spans="1:12">
      <c r="A218" s="6" t="s">
        <v>136</v>
      </c>
      <c r="B218" s="13">
        <v>0</v>
      </c>
      <c r="C218" s="13">
        <v>5</v>
      </c>
      <c r="D218" s="13">
        <v>0</v>
      </c>
      <c r="E218" s="13">
        <v>1</v>
      </c>
      <c r="F218" s="13">
        <v>0</v>
      </c>
      <c r="G218" s="13">
        <v>0</v>
      </c>
      <c r="H218" s="13">
        <v>8</v>
      </c>
      <c r="I218" s="13">
        <v>1</v>
      </c>
      <c r="J218" s="3">
        <f t="shared" si="40"/>
        <v>15</v>
      </c>
      <c r="K218" s="40">
        <f t="shared" si="41"/>
        <v>3.2119914346895075E-2</v>
      </c>
    </row>
    <row r="219" spans="1:12">
      <c r="A219" s="9" t="s">
        <v>59</v>
      </c>
      <c r="B219" s="4">
        <f t="shared" ref="B219:K219" si="42">SUM(B211:B218)</f>
        <v>3</v>
      </c>
      <c r="C219" s="4">
        <f t="shared" si="42"/>
        <v>186</v>
      </c>
      <c r="D219" s="4">
        <f t="shared" si="42"/>
        <v>1</v>
      </c>
      <c r="E219" s="4">
        <f t="shared" si="42"/>
        <v>88</v>
      </c>
      <c r="F219" s="4">
        <f t="shared" si="42"/>
        <v>15</v>
      </c>
      <c r="G219" s="4">
        <f t="shared" si="42"/>
        <v>1</v>
      </c>
      <c r="H219" s="4">
        <f t="shared" si="42"/>
        <v>147</v>
      </c>
      <c r="I219" s="4">
        <f t="shared" si="42"/>
        <v>26</v>
      </c>
      <c r="J219" s="4">
        <f t="shared" si="42"/>
        <v>467</v>
      </c>
      <c r="K219" s="27">
        <f t="shared" si="42"/>
        <v>0.99999999999999989</v>
      </c>
    </row>
    <row r="220" spans="1:12">
      <c r="A220" s="6" t="str">
        <f>+A206</f>
        <v>Note 1: Statistics after 28 March 2020 by region are based upon 'principal place of business' and not 'registered office'.</v>
      </c>
      <c r="B220" s="3"/>
      <c r="C220" s="3"/>
      <c r="D220" s="3"/>
      <c r="E220" s="3"/>
      <c r="F220" s="3"/>
      <c r="G220" s="3"/>
      <c r="H220" s="3"/>
      <c r="I220" s="3"/>
      <c r="J220" s="3"/>
    </row>
    <row r="221" spans="1:12">
      <c r="A221" s="6"/>
      <c r="B221" s="59"/>
      <c r="C221" s="59"/>
      <c r="D221" s="59"/>
      <c r="E221" s="59"/>
      <c r="F221" s="59"/>
      <c r="G221" s="59"/>
      <c r="H221" s="59"/>
      <c r="I221" s="59"/>
      <c r="J221" s="59"/>
    </row>
    <row r="222" spans="1:12" ht="30" customHeight="1">
      <c r="A222" s="103" t="s">
        <v>312</v>
      </c>
      <c r="B222" s="103"/>
      <c r="C222" s="103"/>
      <c r="D222" s="103"/>
      <c r="E222" s="103"/>
      <c r="F222" s="103"/>
      <c r="G222" s="103"/>
      <c r="H222" s="103"/>
      <c r="I222" s="103"/>
      <c r="J222" s="103"/>
    </row>
    <row r="223" spans="1:12" ht="34.5">
      <c r="A223" s="81"/>
      <c r="B223" s="45" t="s">
        <v>44</v>
      </c>
      <c r="C223" s="45" t="s">
        <v>45</v>
      </c>
      <c r="D223" s="45" t="s">
        <v>46</v>
      </c>
      <c r="E223" s="45" t="s">
        <v>47</v>
      </c>
      <c r="F223" s="45" t="s">
        <v>62</v>
      </c>
      <c r="G223" s="45" t="s">
        <v>49</v>
      </c>
      <c r="H223" s="45" t="s">
        <v>50</v>
      </c>
      <c r="I223" s="45" t="s">
        <v>51</v>
      </c>
      <c r="J223" s="31" t="s">
        <v>52</v>
      </c>
      <c r="K223" s="31" t="s">
        <v>53</v>
      </c>
    </row>
    <row r="224" spans="1:12">
      <c r="A224" s="14" t="s">
        <v>151</v>
      </c>
      <c r="B224" s="13">
        <v>0</v>
      </c>
      <c r="C224" s="13">
        <v>24</v>
      </c>
      <c r="D224" s="13">
        <v>0</v>
      </c>
      <c r="E224" s="13">
        <v>13</v>
      </c>
      <c r="F224" s="13">
        <v>1</v>
      </c>
      <c r="G224" s="13">
        <v>0</v>
      </c>
      <c r="H224" s="13">
        <v>33</v>
      </c>
      <c r="I224" s="13">
        <v>1</v>
      </c>
      <c r="J224" s="3">
        <f>SUM(B224:I224)</f>
        <v>72</v>
      </c>
      <c r="K224" s="40">
        <f>+J224/J$231</f>
        <v>0.15417558886509636</v>
      </c>
    </row>
    <row r="225" spans="1:11">
      <c r="A225" s="14" t="s">
        <v>152</v>
      </c>
      <c r="B225" s="13">
        <v>3</v>
      </c>
      <c r="C225" s="13">
        <v>76</v>
      </c>
      <c r="D225" s="13">
        <v>0</v>
      </c>
      <c r="E225" s="13">
        <v>39</v>
      </c>
      <c r="F225" s="13">
        <v>6</v>
      </c>
      <c r="G225" s="13">
        <v>0</v>
      </c>
      <c r="H225" s="13">
        <v>54</v>
      </c>
      <c r="I225" s="13">
        <v>9</v>
      </c>
      <c r="J225" s="3">
        <f t="shared" ref="J225:J230" si="43">SUM(B225:I225)</f>
        <v>187</v>
      </c>
      <c r="K225" s="40">
        <f t="shared" ref="K225:K230" si="44">+J225/J$231</f>
        <v>0.40042826552462529</v>
      </c>
    </row>
    <row r="226" spans="1:11">
      <c r="A226" s="14" t="s">
        <v>112</v>
      </c>
      <c r="B226" s="13">
        <v>0</v>
      </c>
      <c r="C226" s="13">
        <v>31</v>
      </c>
      <c r="D226" s="13">
        <v>1</v>
      </c>
      <c r="E226" s="13">
        <v>19</v>
      </c>
      <c r="F226" s="13">
        <v>4</v>
      </c>
      <c r="G226" s="13">
        <v>1</v>
      </c>
      <c r="H226" s="13">
        <v>25</v>
      </c>
      <c r="I226" s="13">
        <v>12</v>
      </c>
      <c r="J226" s="3">
        <f t="shared" si="43"/>
        <v>93</v>
      </c>
      <c r="K226" s="40">
        <f t="shared" si="44"/>
        <v>0.19914346895074947</v>
      </c>
    </row>
    <row r="227" spans="1:11">
      <c r="A227" s="14" t="s">
        <v>132</v>
      </c>
      <c r="B227" s="13">
        <v>0</v>
      </c>
      <c r="C227" s="13">
        <v>18</v>
      </c>
      <c r="D227" s="13">
        <v>0</v>
      </c>
      <c r="E227" s="13">
        <v>9</v>
      </c>
      <c r="F227" s="13">
        <v>1</v>
      </c>
      <c r="G227" s="13">
        <v>0</v>
      </c>
      <c r="H227" s="13">
        <v>19</v>
      </c>
      <c r="I227" s="13">
        <v>3</v>
      </c>
      <c r="J227" s="3">
        <f t="shared" si="43"/>
        <v>50</v>
      </c>
      <c r="K227" s="40">
        <f t="shared" si="44"/>
        <v>0.10706638115631692</v>
      </c>
    </row>
    <row r="228" spans="1:11">
      <c r="A228" s="6" t="s">
        <v>153</v>
      </c>
      <c r="B228" s="13">
        <v>0</v>
      </c>
      <c r="C228" s="13">
        <v>14</v>
      </c>
      <c r="D228" s="13">
        <v>0</v>
      </c>
      <c r="E228" s="13">
        <v>4</v>
      </c>
      <c r="F228" s="13">
        <v>2</v>
      </c>
      <c r="G228" s="13">
        <v>0</v>
      </c>
      <c r="H228" s="13">
        <v>9</v>
      </c>
      <c r="I228" s="13">
        <v>0</v>
      </c>
      <c r="J228" s="3">
        <f t="shared" si="43"/>
        <v>29</v>
      </c>
      <c r="K228" s="40">
        <f t="shared" si="44"/>
        <v>6.2098501070663809E-2</v>
      </c>
    </row>
    <row r="229" spans="1:11">
      <c r="A229" s="6" t="s">
        <v>154</v>
      </c>
      <c r="B229" s="13">
        <v>0</v>
      </c>
      <c r="C229" s="13">
        <v>13</v>
      </c>
      <c r="D229" s="13">
        <v>0</v>
      </c>
      <c r="E229" s="13">
        <v>3</v>
      </c>
      <c r="F229" s="13">
        <v>1</v>
      </c>
      <c r="G229" s="13">
        <v>0</v>
      </c>
      <c r="H229" s="13">
        <v>4</v>
      </c>
      <c r="I229" s="13">
        <v>1</v>
      </c>
      <c r="J229" s="3">
        <f t="shared" si="43"/>
        <v>22</v>
      </c>
      <c r="K229" s="40">
        <f t="shared" si="44"/>
        <v>4.7109207708779445E-2</v>
      </c>
    </row>
    <row r="230" spans="1:11">
      <c r="A230" s="6" t="s">
        <v>136</v>
      </c>
      <c r="B230" s="13">
        <v>0</v>
      </c>
      <c r="C230" s="13">
        <v>10</v>
      </c>
      <c r="D230" s="13">
        <v>0</v>
      </c>
      <c r="E230" s="13">
        <v>1</v>
      </c>
      <c r="F230" s="13">
        <v>0</v>
      </c>
      <c r="G230" s="13">
        <v>0</v>
      </c>
      <c r="H230" s="13">
        <v>3</v>
      </c>
      <c r="I230" s="13">
        <v>0</v>
      </c>
      <c r="J230" s="3">
        <f t="shared" si="43"/>
        <v>14</v>
      </c>
      <c r="K230" s="40">
        <f t="shared" si="44"/>
        <v>2.9978586723768737E-2</v>
      </c>
    </row>
    <row r="231" spans="1:11">
      <c r="A231" s="9" t="s">
        <v>59</v>
      </c>
      <c r="B231" s="4">
        <f>SUM(B224:B230)</f>
        <v>3</v>
      </c>
      <c r="C231" s="4">
        <f t="shared" ref="C231:K231" si="45">SUM(C224:C230)</f>
        <v>186</v>
      </c>
      <c r="D231" s="4">
        <f t="shared" si="45"/>
        <v>1</v>
      </c>
      <c r="E231" s="4">
        <f t="shared" si="45"/>
        <v>88</v>
      </c>
      <c r="F231" s="4">
        <f t="shared" si="45"/>
        <v>15</v>
      </c>
      <c r="G231" s="4">
        <f t="shared" si="45"/>
        <v>1</v>
      </c>
      <c r="H231" s="4">
        <f t="shared" si="45"/>
        <v>147</v>
      </c>
      <c r="I231" s="4">
        <f t="shared" si="45"/>
        <v>26</v>
      </c>
      <c r="J231" s="4">
        <f t="shared" si="45"/>
        <v>467</v>
      </c>
      <c r="K231" s="27">
        <f t="shared" si="45"/>
        <v>1</v>
      </c>
    </row>
    <row r="232" spans="1:11">
      <c r="A232" s="105" t="str">
        <f>+A220</f>
        <v>Note 1: Statistics after 28 March 2020 by region are based upon 'principal place of business' and not 'registered office'.</v>
      </c>
      <c r="B232" s="105"/>
      <c r="C232" s="105"/>
      <c r="D232" s="105"/>
      <c r="E232" s="105"/>
      <c r="F232" s="105"/>
      <c r="G232" s="105"/>
      <c r="H232" s="105"/>
      <c r="I232" s="105"/>
      <c r="J232" s="105"/>
    </row>
    <row r="233" spans="1:11">
      <c r="A233" s="90"/>
      <c r="B233" s="90"/>
      <c r="C233" s="90"/>
      <c r="D233" s="90"/>
      <c r="E233" s="90"/>
      <c r="F233" s="90"/>
      <c r="G233" s="90"/>
      <c r="H233" s="90"/>
      <c r="I233" s="90"/>
      <c r="J233" s="90"/>
    </row>
    <row r="234" spans="1:11" ht="30" customHeight="1">
      <c r="A234" s="103" t="s">
        <v>313</v>
      </c>
      <c r="B234" s="103"/>
      <c r="C234" s="103"/>
      <c r="D234" s="103"/>
      <c r="E234" s="103"/>
      <c r="F234" s="103"/>
      <c r="G234" s="103"/>
      <c r="H234" s="103"/>
      <c r="I234" s="103"/>
      <c r="J234" s="103"/>
    </row>
    <row r="235" spans="1:11" ht="34.5">
      <c r="A235" s="81"/>
      <c r="B235" s="1" t="s">
        <v>44</v>
      </c>
      <c r="C235" s="1" t="s">
        <v>45</v>
      </c>
      <c r="D235" s="1" t="s">
        <v>46</v>
      </c>
      <c r="E235" s="1" t="s">
        <v>47</v>
      </c>
      <c r="F235" s="1" t="s">
        <v>62</v>
      </c>
      <c r="G235" s="1" t="s">
        <v>49</v>
      </c>
      <c r="H235" s="1" t="s">
        <v>50</v>
      </c>
      <c r="I235" s="1" t="s">
        <v>51</v>
      </c>
      <c r="J235" s="2" t="s">
        <v>52</v>
      </c>
      <c r="K235" s="31" t="s">
        <v>53</v>
      </c>
    </row>
    <row r="236" spans="1:11">
      <c r="A236" s="96" t="s">
        <v>156</v>
      </c>
      <c r="B236" s="96"/>
      <c r="C236" s="96"/>
      <c r="D236" s="96"/>
      <c r="E236" s="96"/>
      <c r="F236" s="96"/>
      <c r="G236" s="96"/>
      <c r="H236" s="96"/>
      <c r="I236" s="96"/>
      <c r="J236" s="96"/>
      <c r="K236" s="61"/>
    </row>
    <row r="237" spans="1:11">
      <c r="A237" s="15" t="s">
        <v>157</v>
      </c>
      <c r="B237" s="13">
        <v>1</v>
      </c>
      <c r="C237" s="13">
        <v>143</v>
      </c>
      <c r="D237" s="13">
        <v>0</v>
      </c>
      <c r="E237" s="13">
        <v>68</v>
      </c>
      <c r="F237" s="13">
        <v>11</v>
      </c>
      <c r="G237" s="13">
        <v>1</v>
      </c>
      <c r="H237" s="13">
        <v>116</v>
      </c>
      <c r="I237" s="13">
        <v>23</v>
      </c>
      <c r="J237" s="3">
        <f t="shared" ref="J237:J242" si="46">SUM(B237:I237)</f>
        <v>363</v>
      </c>
      <c r="K237" s="40">
        <f>+J237/J$243</f>
        <v>0.7773019271948608</v>
      </c>
    </row>
    <row r="238" spans="1:11">
      <c r="A238" s="14" t="s">
        <v>158</v>
      </c>
      <c r="B238" s="13">
        <v>1</v>
      </c>
      <c r="C238" s="13">
        <v>12</v>
      </c>
      <c r="D238" s="13">
        <v>1</v>
      </c>
      <c r="E238" s="13">
        <v>9</v>
      </c>
      <c r="F238" s="13">
        <v>2</v>
      </c>
      <c r="G238" s="13">
        <v>0</v>
      </c>
      <c r="H238" s="13">
        <v>7</v>
      </c>
      <c r="I238" s="13">
        <v>1</v>
      </c>
      <c r="J238" s="3">
        <f t="shared" si="46"/>
        <v>33</v>
      </c>
      <c r="K238" s="40">
        <f t="shared" ref="K238:K242" si="47">+J238/J$243</f>
        <v>7.0663811563169171E-2</v>
      </c>
    </row>
    <row r="239" spans="1:11">
      <c r="A239" s="14" t="s">
        <v>159</v>
      </c>
      <c r="B239" s="13">
        <v>1</v>
      </c>
      <c r="C239" s="13">
        <v>20</v>
      </c>
      <c r="D239" s="13">
        <v>0</v>
      </c>
      <c r="E239" s="13">
        <v>7</v>
      </c>
      <c r="F239" s="13">
        <v>1</v>
      </c>
      <c r="G239" s="13">
        <v>0</v>
      </c>
      <c r="H239" s="13">
        <v>13</v>
      </c>
      <c r="I239" s="13">
        <v>1</v>
      </c>
      <c r="J239" s="3">
        <f t="shared" si="46"/>
        <v>43</v>
      </c>
      <c r="K239" s="40">
        <f t="shared" si="47"/>
        <v>9.2077087794432549E-2</v>
      </c>
    </row>
    <row r="240" spans="1:11">
      <c r="A240" s="14" t="s">
        <v>160</v>
      </c>
      <c r="B240" s="13">
        <v>0</v>
      </c>
      <c r="C240" s="13">
        <v>2</v>
      </c>
      <c r="D240" s="13">
        <v>0</v>
      </c>
      <c r="E240" s="13">
        <v>0</v>
      </c>
      <c r="F240" s="13">
        <v>0</v>
      </c>
      <c r="G240" s="13">
        <v>0</v>
      </c>
      <c r="H240" s="13">
        <v>3</v>
      </c>
      <c r="I240" s="13">
        <v>0</v>
      </c>
      <c r="J240" s="3">
        <f t="shared" si="46"/>
        <v>5</v>
      </c>
      <c r="K240" s="40">
        <f t="shared" si="47"/>
        <v>1.0706638115631691E-2</v>
      </c>
    </row>
    <row r="241" spans="1:11">
      <c r="A241" s="14" t="s">
        <v>136</v>
      </c>
      <c r="B241" s="13">
        <v>0</v>
      </c>
      <c r="C241" s="13">
        <v>2</v>
      </c>
      <c r="D241" s="13">
        <v>0</v>
      </c>
      <c r="E241" s="13">
        <v>0</v>
      </c>
      <c r="F241" s="13">
        <v>0</v>
      </c>
      <c r="G241" s="13">
        <v>0</v>
      </c>
      <c r="H241" s="13">
        <v>0</v>
      </c>
      <c r="I241" s="13">
        <v>0</v>
      </c>
      <c r="J241" s="3">
        <f t="shared" si="46"/>
        <v>2</v>
      </c>
      <c r="K241" s="40">
        <f t="shared" si="47"/>
        <v>4.2826552462526769E-3</v>
      </c>
    </row>
    <row r="242" spans="1:11">
      <c r="A242" s="14" t="s">
        <v>161</v>
      </c>
      <c r="B242" s="13">
        <v>0</v>
      </c>
      <c r="C242" s="13">
        <v>7</v>
      </c>
      <c r="D242" s="13">
        <v>0</v>
      </c>
      <c r="E242" s="13">
        <v>4</v>
      </c>
      <c r="F242" s="13">
        <v>1</v>
      </c>
      <c r="G242" s="13">
        <v>0</v>
      </c>
      <c r="H242" s="13">
        <v>8</v>
      </c>
      <c r="I242" s="13">
        <v>1</v>
      </c>
      <c r="J242" s="3">
        <f t="shared" si="46"/>
        <v>21</v>
      </c>
      <c r="K242" s="40">
        <f t="shared" si="47"/>
        <v>4.4967880085653104E-2</v>
      </c>
    </row>
    <row r="243" spans="1:11">
      <c r="A243" s="9" t="s">
        <v>59</v>
      </c>
      <c r="B243" s="4">
        <f>SUM(B237:B242)</f>
        <v>3</v>
      </c>
      <c r="C243" s="4">
        <f t="shared" ref="C243:K243" si="48">SUM(C237:C242)</f>
        <v>186</v>
      </c>
      <c r="D243" s="4">
        <f t="shared" si="48"/>
        <v>1</v>
      </c>
      <c r="E243" s="4">
        <f t="shared" si="48"/>
        <v>88</v>
      </c>
      <c r="F243" s="4">
        <f t="shared" si="48"/>
        <v>15</v>
      </c>
      <c r="G243" s="4">
        <f t="shared" si="48"/>
        <v>1</v>
      </c>
      <c r="H243" s="4">
        <f t="shared" si="48"/>
        <v>147</v>
      </c>
      <c r="I243" s="4">
        <f t="shared" si="48"/>
        <v>26</v>
      </c>
      <c r="J243" s="4">
        <f t="shared" si="48"/>
        <v>467</v>
      </c>
      <c r="K243" s="27">
        <f t="shared" si="48"/>
        <v>1</v>
      </c>
    </row>
    <row r="244" spans="1:11">
      <c r="A244" s="96" t="s">
        <v>162</v>
      </c>
      <c r="B244" s="96"/>
      <c r="C244" s="96"/>
      <c r="D244" s="96"/>
      <c r="E244" s="96"/>
      <c r="F244" s="96"/>
      <c r="G244" s="96"/>
      <c r="H244" s="96"/>
      <c r="I244" s="96"/>
      <c r="J244" s="96"/>
      <c r="K244" s="61"/>
    </row>
    <row r="245" spans="1:11">
      <c r="A245" s="15" t="s">
        <v>163</v>
      </c>
      <c r="B245" s="13">
        <v>0</v>
      </c>
      <c r="C245" s="13">
        <v>54</v>
      </c>
      <c r="D245" s="13">
        <v>0</v>
      </c>
      <c r="E245" s="13">
        <v>24</v>
      </c>
      <c r="F245" s="13">
        <v>4</v>
      </c>
      <c r="G245" s="13">
        <v>0</v>
      </c>
      <c r="H245" s="13">
        <v>34</v>
      </c>
      <c r="I245" s="13">
        <v>10</v>
      </c>
      <c r="J245" s="3">
        <f t="shared" ref="J245:J252" si="49">SUM(B245:I245)</f>
        <v>126</v>
      </c>
      <c r="K245" s="40">
        <f>+J245/J$253</f>
        <v>0.26980728051391861</v>
      </c>
    </row>
    <row r="246" spans="1:11">
      <c r="A246" s="14" t="s">
        <v>112</v>
      </c>
      <c r="B246" s="13">
        <v>1</v>
      </c>
      <c r="C246" s="13">
        <v>30</v>
      </c>
      <c r="D246" s="13">
        <v>1</v>
      </c>
      <c r="E246" s="13">
        <v>12</v>
      </c>
      <c r="F246" s="13">
        <v>4</v>
      </c>
      <c r="G246" s="13">
        <v>0</v>
      </c>
      <c r="H246" s="13">
        <v>30</v>
      </c>
      <c r="I246" s="13">
        <v>6</v>
      </c>
      <c r="J246" s="3">
        <f t="shared" si="49"/>
        <v>84</v>
      </c>
      <c r="K246" s="40">
        <f t="shared" ref="K246:K252" si="50">+J246/J$253</f>
        <v>0.17987152034261242</v>
      </c>
    </row>
    <row r="247" spans="1:11">
      <c r="A247" s="14" t="s">
        <v>132</v>
      </c>
      <c r="B247" s="13">
        <v>1</v>
      </c>
      <c r="C247" s="13">
        <v>31</v>
      </c>
      <c r="D247" s="13">
        <v>0</v>
      </c>
      <c r="E247" s="13">
        <v>17</v>
      </c>
      <c r="F247" s="13">
        <v>2</v>
      </c>
      <c r="G247" s="13">
        <v>0</v>
      </c>
      <c r="H247" s="13">
        <v>26</v>
      </c>
      <c r="I247" s="13">
        <v>2</v>
      </c>
      <c r="J247" s="3">
        <f t="shared" si="49"/>
        <v>79</v>
      </c>
      <c r="K247" s="40">
        <f t="shared" si="50"/>
        <v>0.16916488222698073</v>
      </c>
    </row>
    <row r="248" spans="1:11">
      <c r="A248" s="14" t="s">
        <v>153</v>
      </c>
      <c r="B248" s="13">
        <v>1</v>
      </c>
      <c r="C248" s="13">
        <v>30</v>
      </c>
      <c r="D248" s="13">
        <v>0</v>
      </c>
      <c r="E248" s="13">
        <v>16</v>
      </c>
      <c r="F248" s="13">
        <v>3</v>
      </c>
      <c r="G248" s="13">
        <v>0</v>
      </c>
      <c r="H248" s="13">
        <v>24</v>
      </c>
      <c r="I248" s="13">
        <v>3</v>
      </c>
      <c r="J248" s="3">
        <f t="shared" si="49"/>
        <v>77</v>
      </c>
      <c r="K248" s="40">
        <f t="shared" si="50"/>
        <v>0.16488222698072805</v>
      </c>
    </row>
    <row r="249" spans="1:11">
      <c r="A249" s="14" t="s">
        <v>123</v>
      </c>
      <c r="B249" s="13">
        <v>0</v>
      </c>
      <c r="C249" s="13">
        <v>24</v>
      </c>
      <c r="D249" s="13">
        <v>0</v>
      </c>
      <c r="E249" s="13">
        <v>13</v>
      </c>
      <c r="F249" s="13">
        <v>1</v>
      </c>
      <c r="G249" s="13">
        <v>1</v>
      </c>
      <c r="H249" s="13">
        <v>22</v>
      </c>
      <c r="I249" s="13">
        <v>4</v>
      </c>
      <c r="J249" s="3">
        <f t="shared" si="49"/>
        <v>65</v>
      </c>
      <c r="K249" s="40">
        <f t="shared" si="50"/>
        <v>0.13918629550321199</v>
      </c>
    </row>
    <row r="250" spans="1:11">
      <c r="A250" s="14" t="s">
        <v>124</v>
      </c>
      <c r="B250" s="13">
        <v>0</v>
      </c>
      <c r="C250" s="13">
        <v>3</v>
      </c>
      <c r="D250" s="13">
        <v>0</v>
      </c>
      <c r="E250" s="13">
        <v>1</v>
      </c>
      <c r="F250" s="13">
        <v>0</v>
      </c>
      <c r="G250" s="13">
        <v>0</v>
      </c>
      <c r="H250" s="13">
        <v>0</v>
      </c>
      <c r="I250" s="13">
        <v>0</v>
      </c>
      <c r="J250" s="3">
        <f t="shared" si="49"/>
        <v>4</v>
      </c>
      <c r="K250" s="40">
        <f t="shared" si="50"/>
        <v>8.5653104925053538E-3</v>
      </c>
    </row>
    <row r="251" spans="1:11">
      <c r="A251" s="14" t="s">
        <v>116</v>
      </c>
      <c r="B251" s="13">
        <v>0</v>
      </c>
      <c r="C251" s="13">
        <v>7</v>
      </c>
      <c r="D251" s="13">
        <v>0</v>
      </c>
      <c r="E251" s="13">
        <v>1</v>
      </c>
      <c r="F251" s="13">
        <v>0</v>
      </c>
      <c r="G251" s="13">
        <v>0</v>
      </c>
      <c r="H251" s="13">
        <v>3</v>
      </c>
      <c r="I251" s="13">
        <v>0</v>
      </c>
      <c r="J251" s="3">
        <f t="shared" si="49"/>
        <v>11</v>
      </c>
      <c r="K251" s="40">
        <f t="shared" si="50"/>
        <v>2.3554603854389723E-2</v>
      </c>
    </row>
    <row r="252" spans="1:11">
      <c r="A252" s="14" t="s">
        <v>161</v>
      </c>
      <c r="B252" s="13">
        <v>0</v>
      </c>
      <c r="C252" s="13">
        <v>7</v>
      </c>
      <c r="D252" s="13">
        <v>0</v>
      </c>
      <c r="E252" s="13">
        <v>4</v>
      </c>
      <c r="F252" s="13">
        <v>1</v>
      </c>
      <c r="G252" s="13">
        <v>0</v>
      </c>
      <c r="H252" s="13">
        <v>8</v>
      </c>
      <c r="I252" s="13">
        <v>1</v>
      </c>
      <c r="J252" s="3">
        <f t="shared" si="49"/>
        <v>21</v>
      </c>
      <c r="K252" s="40">
        <f t="shared" si="50"/>
        <v>4.4967880085653104E-2</v>
      </c>
    </row>
    <row r="253" spans="1:11">
      <c r="A253" s="9" t="s">
        <v>59</v>
      </c>
      <c r="B253" s="4">
        <f t="shared" ref="B253:K253" si="51">SUM(B245:B252)</f>
        <v>3</v>
      </c>
      <c r="C253" s="4">
        <f t="shared" si="51"/>
        <v>186</v>
      </c>
      <c r="D253" s="4">
        <f t="shared" si="51"/>
        <v>1</v>
      </c>
      <c r="E253" s="4">
        <f t="shared" si="51"/>
        <v>88</v>
      </c>
      <c r="F253" s="4">
        <f t="shared" si="51"/>
        <v>15</v>
      </c>
      <c r="G253" s="4">
        <f t="shared" si="51"/>
        <v>1</v>
      </c>
      <c r="H253" s="4">
        <f t="shared" si="51"/>
        <v>147</v>
      </c>
      <c r="I253" s="4">
        <f t="shared" si="51"/>
        <v>26</v>
      </c>
      <c r="J253" s="4">
        <f t="shared" si="51"/>
        <v>467</v>
      </c>
      <c r="K253" s="27">
        <f t="shared" si="51"/>
        <v>1</v>
      </c>
    </row>
    <row r="254" spans="1:11">
      <c r="A254" s="96" t="s">
        <v>164</v>
      </c>
      <c r="B254" s="96"/>
      <c r="C254" s="96"/>
      <c r="D254" s="96"/>
      <c r="E254" s="96"/>
      <c r="F254" s="96"/>
      <c r="G254" s="96"/>
      <c r="H254" s="96"/>
      <c r="I254" s="96"/>
      <c r="J254" s="96"/>
    </row>
    <row r="255" spans="1:11">
      <c r="A255" s="43" t="s">
        <v>165</v>
      </c>
      <c r="B255" s="4">
        <v>0</v>
      </c>
      <c r="C255" s="4">
        <v>43</v>
      </c>
      <c r="D255" s="4">
        <v>0</v>
      </c>
      <c r="E255" s="4">
        <v>19</v>
      </c>
      <c r="F255" s="4">
        <v>2</v>
      </c>
      <c r="G255" s="4">
        <v>0</v>
      </c>
      <c r="H255" s="4">
        <v>33</v>
      </c>
      <c r="I255" s="4">
        <v>6</v>
      </c>
      <c r="J255" s="4">
        <f>SUM(B255:I255)</f>
        <v>103</v>
      </c>
      <c r="K255" s="27">
        <f>+J255/$J$243</f>
        <v>0.22055674518201285</v>
      </c>
    </row>
    <row r="256" spans="1:11">
      <c r="A256" s="96" t="s">
        <v>166</v>
      </c>
      <c r="B256" s="96"/>
      <c r="C256" s="96"/>
      <c r="D256" s="96"/>
      <c r="E256" s="96"/>
      <c r="F256" s="96"/>
      <c r="G256" s="96"/>
      <c r="H256" s="96"/>
      <c r="I256" s="96"/>
      <c r="J256" s="96"/>
      <c r="K256" s="61"/>
    </row>
    <row r="257" spans="1:14">
      <c r="A257" s="15">
        <v>0</v>
      </c>
      <c r="B257" s="13">
        <v>2</v>
      </c>
      <c r="C257" s="13">
        <v>159</v>
      </c>
      <c r="D257" s="13">
        <v>1</v>
      </c>
      <c r="E257" s="13">
        <v>76</v>
      </c>
      <c r="F257" s="13">
        <v>12</v>
      </c>
      <c r="G257" s="13">
        <v>1</v>
      </c>
      <c r="H257" s="13">
        <v>129</v>
      </c>
      <c r="I257" s="13">
        <v>24</v>
      </c>
      <c r="J257" s="3">
        <f t="shared" ref="J257:J262" si="52">SUM(B257:I257)</f>
        <v>404</v>
      </c>
      <c r="K257" s="40">
        <f>+J257/J$263</f>
        <v>0.86509635974304067</v>
      </c>
    </row>
    <row r="258" spans="1:14">
      <c r="A258" s="14" t="s">
        <v>167</v>
      </c>
      <c r="B258" s="13">
        <v>1</v>
      </c>
      <c r="C258" s="13">
        <v>11</v>
      </c>
      <c r="D258" s="13">
        <v>0</v>
      </c>
      <c r="E258" s="13">
        <v>7</v>
      </c>
      <c r="F258" s="13">
        <v>1</v>
      </c>
      <c r="G258" s="13">
        <v>0</v>
      </c>
      <c r="H258" s="13">
        <v>7</v>
      </c>
      <c r="I258" s="13">
        <v>0</v>
      </c>
      <c r="J258" s="3">
        <f t="shared" si="52"/>
        <v>27</v>
      </c>
      <c r="K258" s="40">
        <f t="shared" ref="K258:K262" si="53">+J258/J$263</f>
        <v>5.7815845824411134E-2</v>
      </c>
      <c r="N258" s="11" t="s">
        <v>314</v>
      </c>
    </row>
    <row r="259" spans="1:14">
      <c r="A259" s="14" t="s">
        <v>168</v>
      </c>
      <c r="B259" s="13">
        <v>0</v>
      </c>
      <c r="C259" s="13">
        <v>7</v>
      </c>
      <c r="D259" s="13">
        <v>0</v>
      </c>
      <c r="E259" s="13">
        <v>1</v>
      </c>
      <c r="F259" s="13">
        <v>1</v>
      </c>
      <c r="G259" s="13">
        <v>0</v>
      </c>
      <c r="H259" s="13">
        <v>2</v>
      </c>
      <c r="I259" s="13">
        <v>1</v>
      </c>
      <c r="J259" s="3">
        <f t="shared" si="52"/>
        <v>12</v>
      </c>
      <c r="K259" s="40">
        <f t="shared" si="53"/>
        <v>2.569593147751606E-2</v>
      </c>
    </row>
    <row r="260" spans="1:14">
      <c r="A260" s="14" t="s">
        <v>169</v>
      </c>
      <c r="B260" s="13">
        <v>0</v>
      </c>
      <c r="C260" s="13">
        <v>2</v>
      </c>
      <c r="D260" s="13">
        <v>0</v>
      </c>
      <c r="E260" s="13">
        <v>0</v>
      </c>
      <c r="F260" s="13">
        <v>0</v>
      </c>
      <c r="G260" s="13">
        <v>0</v>
      </c>
      <c r="H260" s="13">
        <v>1</v>
      </c>
      <c r="I260" s="13">
        <v>0</v>
      </c>
      <c r="J260" s="3">
        <f t="shared" si="52"/>
        <v>3</v>
      </c>
      <c r="K260" s="40">
        <f t="shared" si="53"/>
        <v>6.4239828693790149E-3</v>
      </c>
    </row>
    <row r="261" spans="1:14">
      <c r="A261" s="14" t="s">
        <v>170</v>
      </c>
      <c r="B261" s="13">
        <v>0</v>
      </c>
      <c r="C261" s="13">
        <v>0</v>
      </c>
      <c r="D261" s="13">
        <v>0</v>
      </c>
      <c r="E261" s="13">
        <v>0</v>
      </c>
      <c r="F261" s="13">
        <v>0</v>
      </c>
      <c r="G261" s="13">
        <v>0</v>
      </c>
      <c r="H261" s="13">
        <v>0</v>
      </c>
      <c r="I261" s="13">
        <v>0</v>
      </c>
      <c r="J261" s="3">
        <f t="shared" si="52"/>
        <v>0</v>
      </c>
      <c r="K261" s="40">
        <f t="shared" si="53"/>
        <v>0</v>
      </c>
    </row>
    <row r="262" spans="1:14">
      <c r="A262" s="14" t="s">
        <v>161</v>
      </c>
      <c r="B262" s="13">
        <v>0</v>
      </c>
      <c r="C262" s="13">
        <v>7</v>
      </c>
      <c r="D262" s="13">
        <v>0</v>
      </c>
      <c r="E262" s="13">
        <v>4</v>
      </c>
      <c r="F262" s="13">
        <v>1</v>
      </c>
      <c r="G262" s="13">
        <v>0</v>
      </c>
      <c r="H262" s="13">
        <v>8</v>
      </c>
      <c r="I262" s="13">
        <v>1</v>
      </c>
      <c r="J262" s="3">
        <f t="shared" si="52"/>
        <v>21</v>
      </c>
      <c r="K262" s="40">
        <f t="shared" si="53"/>
        <v>4.4967880085653104E-2</v>
      </c>
    </row>
    <row r="263" spans="1:14">
      <c r="A263" s="9" t="s">
        <v>59</v>
      </c>
      <c r="B263" s="4">
        <f>SUM(B257:B262)</f>
        <v>3</v>
      </c>
      <c r="C263" s="4">
        <f t="shared" ref="C263:K263" si="54">SUM(C257:C262)</f>
        <v>186</v>
      </c>
      <c r="D263" s="4">
        <f t="shared" si="54"/>
        <v>1</v>
      </c>
      <c r="E263" s="4">
        <f t="shared" si="54"/>
        <v>88</v>
      </c>
      <c r="F263" s="4">
        <f t="shared" si="54"/>
        <v>15</v>
      </c>
      <c r="G263" s="4">
        <f t="shared" si="54"/>
        <v>1</v>
      </c>
      <c r="H263" s="4">
        <f t="shared" si="54"/>
        <v>147</v>
      </c>
      <c r="I263" s="4">
        <f t="shared" si="54"/>
        <v>26</v>
      </c>
      <c r="J263" s="4">
        <f t="shared" si="54"/>
        <v>467</v>
      </c>
      <c r="K263" s="27">
        <f t="shared" si="54"/>
        <v>1</v>
      </c>
    </row>
    <row r="264" spans="1:14" ht="28.5" customHeight="1">
      <c r="A264" s="99" t="s">
        <v>315</v>
      </c>
      <c r="B264" s="99"/>
      <c r="C264" s="99"/>
      <c r="D264" s="99"/>
      <c r="E264" s="99"/>
      <c r="F264" s="99"/>
      <c r="G264" s="99"/>
      <c r="H264" s="99"/>
      <c r="I264" s="99"/>
      <c r="J264" s="99"/>
    </row>
    <row r="265" spans="1:14" ht="30" customHeight="1">
      <c r="A265" s="103" t="s">
        <v>316</v>
      </c>
      <c r="B265" s="103"/>
      <c r="C265" s="103"/>
      <c r="D265" s="103"/>
      <c r="E265" s="103"/>
      <c r="F265" s="103"/>
      <c r="G265" s="103"/>
      <c r="H265" s="103"/>
      <c r="I265" s="103"/>
      <c r="J265" s="103"/>
    </row>
    <row r="266" spans="1:14" ht="34.5">
      <c r="A266" s="81"/>
      <c r="B266" s="1" t="s">
        <v>44</v>
      </c>
      <c r="C266" s="1" t="s">
        <v>45</v>
      </c>
      <c r="D266" s="1" t="s">
        <v>46</v>
      </c>
      <c r="E266" s="1" t="s">
        <v>47</v>
      </c>
      <c r="F266" s="1" t="s">
        <v>62</v>
      </c>
      <c r="G266" s="1" t="s">
        <v>49</v>
      </c>
      <c r="H266" s="1" t="s">
        <v>50</v>
      </c>
      <c r="I266" s="1" t="s">
        <v>51</v>
      </c>
      <c r="J266" s="2" t="s">
        <v>52</v>
      </c>
      <c r="K266" s="31" t="s">
        <v>53</v>
      </c>
    </row>
    <row r="267" spans="1:14">
      <c r="A267" s="96" t="s">
        <v>173</v>
      </c>
      <c r="B267" s="96"/>
      <c r="C267" s="96"/>
      <c r="D267" s="96"/>
      <c r="E267" s="96"/>
      <c r="F267" s="96"/>
      <c r="G267" s="96"/>
      <c r="H267" s="96"/>
      <c r="I267" s="96"/>
      <c r="J267" s="96"/>
      <c r="K267" s="61"/>
    </row>
    <row r="268" spans="1:14">
      <c r="A268" s="15">
        <v>0</v>
      </c>
      <c r="B268" s="13">
        <v>0</v>
      </c>
      <c r="C268" s="13">
        <v>22</v>
      </c>
      <c r="D268" s="13">
        <v>0</v>
      </c>
      <c r="E268" s="13">
        <v>11</v>
      </c>
      <c r="F268" s="13">
        <v>0</v>
      </c>
      <c r="G268" s="13">
        <v>0</v>
      </c>
      <c r="H268" s="13">
        <v>20</v>
      </c>
      <c r="I268" s="13">
        <v>2</v>
      </c>
      <c r="J268" s="3">
        <f t="shared" ref="J268:J272" si="55">SUM(B268:I268)</f>
        <v>55</v>
      </c>
      <c r="K268" s="70">
        <f>+J268/J$273</f>
        <v>0.11777301927194861</v>
      </c>
      <c r="L268" s="67"/>
    </row>
    <row r="269" spans="1:14">
      <c r="A269" s="6" t="s">
        <v>174</v>
      </c>
      <c r="B269" s="13">
        <v>2</v>
      </c>
      <c r="C269" s="13">
        <v>131</v>
      </c>
      <c r="D269" s="13">
        <v>1</v>
      </c>
      <c r="E269" s="13">
        <v>61</v>
      </c>
      <c r="F269" s="13">
        <v>11</v>
      </c>
      <c r="G269" s="13">
        <v>0</v>
      </c>
      <c r="H269" s="13">
        <v>109</v>
      </c>
      <c r="I269" s="13">
        <v>21</v>
      </c>
      <c r="J269" s="3">
        <f t="shared" si="55"/>
        <v>336</v>
      </c>
      <c r="K269" s="70">
        <f t="shared" ref="K269:K272" si="56">+J269/J$273</f>
        <v>0.71948608137044967</v>
      </c>
    </row>
    <row r="270" spans="1:14">
      <c r="A270" s="6" t="s">
        <v>111</v>
      </c>
      <c r="B270" s="13">
        <v>1</v>
      </c>
      <c r="C270" s="13">
        <v>16</v>
      </c>
      <c r="D270" s="13">
        <v>0</v>
      </c>
      <c r="E270" s="13">
        <v>13</v>
      </c>
      <c r="F270" s="13">
        <v>3</v>
      </c>
      <c r="G270" s="13">
        <v>1</v>
      </c>
      <c r="H270" s="13">
        <v>9</v>
      </c>
      <c r="I270" s="13">
        <v>2</v>
      </c>
      <c r="J270" s="3">
        <f t="shared" si="55"/>
        <v>45</v>
      </c>
      <c r="K270" s="70">
        <f t="shared" si="56"/>
        <v>9.6359743040685231E-2</v>
      </c>
    </row>
    <row r="271" spans="1:14">
      <c r="A271" s="6" t="s">
        <v>112</v>
      </c>
      <c r="B271" s="13">
        <v>0</v>
      </c>
      <c r="C271" s="13">
        <v>10</v>
      </c>
      <c r="D271" s="13">
        <v>0</v>
      </c>
      <c r="E271" s="13">
        <v>3</v>
      </c>
      <c r="F271" s="13">
        <v>1</v>
      </c>
      <c r="G271" s="13">
        <v>0</v>
      </c>
      <c r="H271" s="13">
        <v>5</v>
      </c>
      <c r="I271" s="13">
        <v>1</v>
      </c>
      <c r="J271" s="3">
        <f t="shared" si="55"/>
        <v>20</v>
      </c>
      <c r="K271" s="70">
        <f t="shared" si="56"/>
        <v>4.2826552462526764E-2</v>
      </c>
    </row>
    <row r="272" spans="1:14">
      <c r="A272" s="6" t="s">
        <v>175</v>
      </c>
      <c r="B272" s="13">
        <v>0</v>
      </c>
      <c r="C272" s="13">
        <v>7</v>
      </c>
      <c r="D272" s="13">
        <v>0</v>
      </c>
      <c r="E272" s="13">
        <v>0</v>
      </c>
      <c r="F272" s="13">
        <v>0</v>
      </c>
      <c r="G272" s="13">
        <v>0</v>
      </c>
      <c r="H272" s="13">
        <v>4</v>
      </c>
      <c r="I272" s="13">
        <v>0</v>
      </c>
      <c r="J272" s="3">
        <f t="shared" si="55"/>
        <v>11</v>
      </c>
      <c r="K272" s="70">
        <f t="shared" si="56"/>
        <v>2.3554603854389723E-2</v>
      </c>
    </row>
    <row r="273" spans="1:16">
      <c r="A273" s="9" t="s">
        <v>59</v>
      </c>
      <c r="B273" s="4">
        <f t="shared" ref="B273:K273" si="57">SUM(B268:B272)</f>
        <v>3</v>
      </c>
      <c r="C273" s="4">
        <f t="shared" si="57"/>
        <v>186</v>
      </c>
      <c r="D273" s="4">
        <f t="shared" si="57"/>
        <v>1</v>
      </c>
      <c r="E273" s="4">
        <f t="shared" si="57"/>
        <v>88</v>
      </c>
      <c r="F273" s="4">
        <f t="shared" si="57"/>
        <v>15</v>
      </c>
      <c r="G273" s="4">
        <f t="shared" si="57"/>
        <v>1</v>
      </c>
      <c r="H273" s="4">
        <f t="shared" si="57"/>
        <v>147</v>
      </c>
      <c r="I273" s="4">
        <f t="shared" si="57"/>
        <v>26</v>
      </c>
      <c r="J273" s="4">
        <f t="shared" si="57"/>
        <v>467</v>
      </c>
      <c r="K273" s="27">
        <f t="shared" si="57"/>
        <v>0.99999999999999989</v>
      </c>
    </row>
    <row r="274" spans="1:16">
      <c r="A274" s="6" t="str">
        <f>+A232</f>
        <v>Note 1: Statistics after 28 March 2020 by region are based upon 'principal place of business' and not 'registered office'.</v>
      </c>
      <c r="B274" s="3"/>
      <c r="C274" s="3"/>
      <c r="D274" s="3"/>
      <c r="E274" s="3"/>
      <c r="F274" s="3"/>
      <c r="G274" s="3"/>
      <c r="H274" s="3"/>
      <c r="I274" s="3"/>
      <c r="J274" s="3"/>
    </row>
    <row r="275" spans="1:16">
      <c r="B275" s="3"/>
      <c r="C275" s="3"/>
      <c r="D275" s="3"/>
      <c r="E275" s="3"/>
      <c r="F275" s="3"/>
      <c r="G275" s="3"/>
      <c r="H275" s="3"/>
      <c r="I275" s="3"/>
      <c r="J275" s="3"/>
    </row>
    <row r="276" spans="1:16" ht="39" customHeight="1">
      <c r="A276" s="97" t="s">
        <v>317</v>
      </c>
      <c r="B276" s="97"/>
      <c r="C276" s="97"/>
      <c r="D276" s="97"/>
      <c r="E276" s="97"/>
      <c r="F276" s="97"/>
      <c r="G276" s="97"/>
      <c r="H276" s="97"/>
      <c r="I276" s="97"/>
      <c r="J276" s="97"/>
      <c r="K276" s="97"/>
      <c r="L276" s="97"/>
      <c r="M276" s="97"/>
      <c r="N276" s="97"/>
      <c r="O276" s="82"/>
      <c r="P276" s="82"/>
    </row>
    <row r="277" spans="1:16" ht="15" customHeight="1">
      <c r="A277" s="107" t="s">
        <v>177</v>
      </c>
      <c r="B277" s="109" t="s">
        <v>178</v>
      </c>
      <c r="C277" s="109"/>
      <c r="D277" s="109"/>
      <c r="E277" s="109"/>
      <c r="F277" s="109"/>
      <c r="G277" s="109"/>
      <c r="H277" s="109"/>
      <c r="I277" s="109"/>
      <c r="J277" s="109"/>
      <c r="K277" s="109"/>
      <c r="L277" s="109"/>
      <c r="M277" s="109"/>
      <c r="N277" s="109"/>
    </row>
    <row r="278" spans="1:16" ht="48.75" customHeight="1">
      <c r="A278" s="107"/>
      <c r="B278" s="1" t="s">
        <v>106</v>
      </c>
      <c r="C278" s="1" t="s">
        <v>179</v>
      </c>
      <c r="D278" s="1" t="s">
        <v>180</v>
      </c>
      <c r="E278" s="1" t="s">
        <v>181</v>
      </c>
      <c r="F278" s="1" t="s">
        <v>182</v>
      </c>
      <c r="G278" s="1" t="s">
        <v>183</v>
      </c>
      <c r="H278" s="24" t="s">
        <v>184</v>
      </c>
      <c r="I278" s="1" t="s">
        <v>185</v>
      </c>
      <c r="J278" s="1" t="s">
        <v>186</v>
      </c>
      <c r="K278" s="1" t="s">
        <v>187</v>
      </c>
      <c r="L278" s="1" t="s">
        <v>188</v>
      </c>
      <c r="M278" s="2" t="s">
        <v>52</v>
      </c>
      <c r="N278" s="2" t="s">
        <v>53</v>
      </c>
    </row>
    <row r="279" spans="1:16">
      <c r="A279" s="6" t="s">
        <v>189</v>
      </c>
      <c r="B279" s="46">
        <v>32</v>
      </c>
      <c r="C279" s="46">
        <v>33</v>
      </c>
      <c r="D279" s="46">
        <v>22</v>
      </c>
      <c r="E279" s="46">
        <v>3</v>
      </c>
      <c r="F279" s="46">
        <v>4</v>
      </c>
      <c r="G279" s="46">
        <v>15</v>
      </c>
      <c r="H279" s="13">
        <v>6</v>
      </c>
      <c r="I279" s="13">
        <v>5</v>
      </c>
      <c r="J279" s="13">
        <v>1</v>
      </c>
      <c r="K279" s="13">
        <v>0</v>
      </c>
      <c r="L279" s="13">
        <v>0</v>
      </c>
      <c r="M279" s="3">
        <f>SUM(B279:L279)</f>
        <v>121</v>
      </c>
      <c r="N279" s="40">
        <f>M279/$M$284</f>
        <v>0.32702702702702702</v>
      </c>
      <c r="P279" s="35"/>
    </row>
    <row r="280" spans="1:16">
      <c r="A280" s="6" t="s">
        <v>190</v>
      </c>
      <c r="B280" s="46">
        <v>45</v>
      </c>
      <c r="C280" s="46">
        <v>58</v>
      </c>
      <c r="D280" s="46">
        <v>21</v>
      </c>
      <c r="E280" s="46">
        <v>12</v>
      </c>
      <c r="F280" s="46">
        <v>7</v>
      </c>
      <c r="G280" s="46">
        <v>12</v>
      </c>
      <c r="H280" s="13">
        <v>6</v>
      </c>
      <c r="I280" s="13">
        <v>3</v>
      </c>
      <c r="J280" s="13">
        <v>1</v>
      </c>
      <c r="K280" s="13">
        <v>0</v>
      </c>
      <c r="L280" s="13">
        <v>0</v>
      </c>
      <c r="M280" s="3">
        <f t="shared" ref="M280:M283" si="58">SUM(B280:L280)</f>
        <v>165</v>
      </c>
      <c r="N280" s="40">
        <f>M280/$M$284</f>
        <v>0.44594594594594594</v>
      </c>
      <c r="P280" s="35"/>
    </row>
    <row r="281" spans="1:16">
      <c r="A281" s="6" t="s">
        <v>191</v>
      </c>
      <c r="B281" s="46">
        <v>12</v>
      </c>
      <c r="C281" s="46">
        <v>7</v>
      </c>
      <c r="D281" s="46">
        <v>2</v>
      </c>
      <c r="E281" s="46">
        <v>2</v>
      </c>
      <c r="F281" s="46">
        <v>2</v>
      </c>
      <c r="G281" s="46">
        <v>2</v>
      </c>
      <c r="H281" s="13">
        <v>7</v>
      </c>
      <c r="I281" s="13">
        <v>5</v>
      </c>
      <c r="J281" s="13">
        <v>2</v>
      </c>
      <c r="K281" s="13">
        <v>0</v>
      </c>
      <c r="L281" s="13">
        <v>5</v>
      </c>
      <c r="M281" s="3">
        <f t="shared" si="58"/>
        <v>46</v>
      </c>
      <c r="N281" s="40">
        <f>M281/$M$284</f>
        <v>0.12432432432432433</v>
      </c>
      <c r="P281" s="35"/>
    </row>
    <row r="282" spans="1:16">
      <c r="A282" s="6" t="s">
        <v>135</v>
      </c>
      <c r="B282" s="46">
        <v>3</v>
      </c>
      <c r="C282" s="46">
        <v>1</v>
      </c>
      <c r="D282" s="46">
        <v>0</v>
      </c>
      <c r="E282" s="46">
        <v>1</v>
      </c>
      <c r="F282" s="46">
        <v>1</v>
      </c>
      <c r="G282" s="46">
        <v>0</v>
      </c>
      <c r="H282" s="13">
        <v>0</v>
      </c>
      <c r="I282" s="13">
        <v>0</v>
      </c>
      <c r="J282" s="13">
        <v>0</v>
      </c>
      <c r="K282" s="13">
        <v>0</v>
      </c>
      <c r="L282" s="13">
        <v>0</v>
      </c>
      <c r="M282" s="3">
        <f t="shared" si="58"/>
        <v>6</v>
      </c>
      <c r="N282" s="40">
        <f>M282/$M$284</f>
        <v>1.6216216216216217E-2</v>
      </c>
      <c r="P282" s="35"/>
    </row>
    <row r="283" spans="1:16">
      <c r="A283" s="6" t="s">
        <v>192</v>
      </c>
      <c r="B283" s="46">
        <v>11</v>
      </c>
      <c r="C283" s="46">
        <v>6</v>
      </c>
      <c r="D283" s="46">
        <v>7</v>
      </c>
      <c r="E283" s="46">
        <v>1</v>
      </c>
      <c r="F283" s="46">
        <v>2</v>
      </c>
      <c r="G283" s="46">
        <v>1</v>
      </c>
      <c r="H283" s="13">
        <v>2</v>
      </c>
      <c r="I283" s="13">
        <v>1</v>
      </c>
      <c r="J283" s="13">
        <v>1</v>
      </c>
      <c r="K283" s="13">
        <v>0</v>
      </c>
      <c r="L283" s="13">
        <v>0</v>
      </c>
      <c r="M283" s="3">
        <f t="shared" si="58"/>
        <v>32</v>
      </c>
      <c r="N283" s="40">
        <f>M283/$M$284</f>
        <v>8.6486486486486491E-2</v>
      </c>
      <c r="P283" s="35"/>
    </row>
    <row r="284" spans="1:16">
      <c r="A284" s="9" t="s">
        <v>59</v>
      </c>
      <c r="B284" s="25">
        <f t="shared" ref="B284:N284" si="59">SUM(B279:B283)</f>
        <v>103</v>
      </c>
      <c r="C284" s="25">
        <f t="shared" si="59"/>
        <v>105</v>
      </c>
      <c r="D284" s="25">
        <f t="shared" si="59"/>
        <v>52</v>
      </c>
      <c r="E284" s="25">
        <f t="shared" si="59"/>
        <v>19</v>
      </c>
      <c r="F284" s="25">
        <f t="shared" si="59"/>
        <v>16</v>
      </c>
      <c r="G284" s="25">
        <f t="shared" si="59"/>
        <v>30</v>
      </c>
      <c r="H284" s="25">
        <f t="shared" si="59"/>
        <v>21</v>
      </c>
      <c r="I284" s="25">
        <f t="shared" si="59"/>
        <v>14</v>
      </c>
      <c r="J284" s="25">
        <f t="shared" si="59"/>
        <v>5</v>
      </c>
      <c r="K284" s="25">
        <f t="shared" si="59"/>
        <v>0</v>
      </c>
      <c r="L284" s="25">
        <f t="shared" si="59"/>
        <v>5</v>
      </c>
      <c r="M284" s="25">
        <f t="shared" si="59"/>
        <v>370</v>
      </c>
      <c r="N284" s="27">
        <f t="shared" si="59"/>
        <v>1</v>
      </c>
    </row>
    <row r="285" spans="1:16">
      <c r="A285" s="113"/>
      <c r="B285" s="113"/>
      <c r="C285" s="113"/>
      <c r="D285" s="113"/>
      <c r="E285" s="113"/>
      <c r="F285" s="113"/>
      <c r="G285" s="113"/>
      <c r="H285" s="113"/>
      <c r="I285" s="113"/>
      <c r="J285" s="113"/>
      <c r="K285" s="113"/>
      <c r="L285" s="113"/>
      <c r="M285" s="113"/>
      <c r="N285" s="113"/>
      <c r="O285" s="39"/>
      <c r="P285" s="39"/>
    </row>
    <row r="286" spans="1:16" ht="45.75" customHeight="1">
      <c r="A286" s="97" t="s">
        <v>318</v>
      </c>
      <c r="B286" s="97"/>
      <c r="C286" s="97"/>
      <c r="D286" s="97"/>
      <c r="E286" s="97"/>
      <c r="F286" s="97"/>
      <c r="G286" s="97"/>
      <c r="H286" s="97"/>
      <c r="I286" s="97"/>
      <c r="J286" s="97"/>
      <c r="K286" s="97"/>
      <c r="L286" s="97"/>
      <c r="M286" s="97"/>
      <c r="N286" s="97"/>
      <c r="O286" s="82"/>
      <c r="P286" s="82"/>
    </row>
    <row r="287" spans="1:16" ht="15" customHeight="1">
      <c r="A287" s="107" t="s">
        <v>177</v>
      </c>
      <c r="B287" s="109" t="s">
        <v>194</v>
      </c>
      <c r="C287" s="109"/>
      <c r="D287" s="109"/>
      <c r="E287" s="109"/>
      <c r="F287" s="109"/>
      <c r="G287" s="109"/>
      <c r="H287" s="109"/>
      <c r="I287" s="109"/>
      <c r="J287" s="28"/>
      <c r="K287" s="28"/>
      <c r="L287" s="28"/>
      <c r="M287" s="28"/>
      <c r="N287" s="28"/>
    </row>
    <row r="288" spans="1:16" ht="21.95" customHeight="1">
      <c r="A288" s="107"/>
      <c r="B288" s="1" t="s">
        <v>157</v>
      </c>
      <c r="C288" s="1" t="s">
        <v>195</v>
      </c>
      <c r="D288" s="1" t="s">
        <v>196</v>
      </c>
      <c r="E288" s="1" t="s">
        <v>160</v>
      </c>
      <c r="F288" s="1" t="s">
        <v>136</v>
      </c>
      <c r="G288" s="1" t="s">
        <v>137</v>
      </c>
      <c r="H288" s="29" t="s">
        <v>52</v>
      </c>
      <c r="I288" s="29" t="s">
        <v>197</v>
      </c>
      <c r="J288" s="1"/>
      <c r="K288" s="1"/>
      <c r="L288" s="1"/>
      <c r="M288" s="1"/>
      <c r="N288" s="2"/>
    </row>
    <row r="289" spans="1:16">
      <c r="A289" s="6" t="s">
        <v>189</v>
      </c>
      <c r="B289" s="13">
        <v>141</v>
      </c>
      <c r="C289" s="46">
        <v>8</v>
      </c>
      <c r="D289" s="46">
        <v>4</v>
      </c>
      <c r="E289" s="46">
        <v>0</v>
      </c>
      <c r="F289" s="46">
        <v>0</v>
      </c>
      <c r="G289" s="46">
        <v>12</v>
      </c>
      <c r="H289" s="3">
        <f>SUM(B289:G289)</f>
        <v>165</v>
      </c>
      <c r="I289" s="30">
        <f>H289/$H$294</f>
        <v>0.44594594594594594</v>
      </c>
      <c r="J289" s="13"/>
      <c r="K289" s="13"/>
      <c r="L289" s="13"/>
      <c r="M289" s="13"/>
      <c r="N289" s="3"/>
    </row>
    <row r="290" spans="1:16">
      <c r="A290" s="6" t="s">
        <v>190</v>
      </c>
      <c r="B290" s="46">
        <v>28</v>
      </c>
      <c r="C290" s="46">
        <v>4</v>
      </c>
      <c r="D290" s="46">
        <v>13</v>
      </c>
      <c r="E290" s="46">
        <v>0</v>
      </c>
      <c r="F290" s="46">
        <v>0</v>
      </c>
      <c r="G290" s="46">
        <v>1</v>
      </c>
      <c r="H290" s="3">
        <f t="shared" ref="H290:H293" si="60">SUM(B290:G290)</f>
        <v>46</v>
      </c>
      <c r="I290" s="30">
        <f>H290/$H$294</f>
        <v>0.12432432432432433</v>
      </c>
      <c r="J290" s="13"/>
      <c r="K290" s="13"/>
      <c r="L290" s="13"/>
      <c r="M290" s="13"/>
      <c r="N290" s="3"/>
    </row>
    <row r="291" spans="1:16">
      <c r="A291" s="6" t="s">
        <v>191</v>
      </c>
      <c r="B291" s="46">
        <v>84</v>
      </c>
      <c r="C291" s="46">
        <v>14</v>
      </c>
      <c r="D291" s="46">
        <v>18</v>
      </c>
      <c r="E291" s="46">
        <v>2</v>
      </c>
      <c r="F291" s="46">
        <v>0</v>
      </c>
      <c r="G291" s="46">
        <v>3</v>
      </c>
      <c r="H291" s="3">
        <f t="shared" si="60"/>
        <v>121</v>
      </c>
      <c r="I291" s="30">
        <f>H291/$H$294</f>
        <v>0.32702702702702702</v>
      </c>
      <c r="J291" s="13"/>
      <c r="K291" s="13"/>
      <c r="L291" s="13"/>
      <c r="M291" s="13"/>
      <c r="N291" s="3"/>
    </row>
    <row r="292" spans="1:16">
      <c r="A292" s="6" t="s">
        <v>135</v>
      </c>
      <c r="B292" s="46">
        <v>5</v>
      </c>
      <c r="C292" s="46">
        <v>0</v>
      </c>
      <c r="D292" s="46">
        <v>1</v>
      </c>
      <c r="E292" s="46">
        <v>0</v>
      </c>
      <c r="F292" s="46">
        <v>0</v>
      </c>
      <c r="G292" s="46">
        <v>0</v>
      </c>
      <c r="H292" s="3">
        <f t="shared" si="60"/>
        <v>6</v>
      </c>
      <c r="I292" s="30">
        <f>H292/$H$294</f>
        <v>1.6216216216216217E-2</v>
      </c>
      <c r="J292" s="13"/>
      <c r="K292" s="13"/>
      <c r="L292" s="13"/>
      <c r="M292" s="13"/>
      <c r="N292" s="3"/>
    </row>
    <row r="293" spans="1:16">
      <c r="A293" s="6" t="s">
        <v>192</v>
      </c>
      <c r="B293" s="46">
        <v>20</v>
      </c>
      <c r="C293" s="46">
        <v>4</v>
      </c>
      <c r="D293" s="46">
        <v>5</v>
      </c>
      <c r="E293" s="46">
        <v>1</v>
      </c>
      <c r="F293" s="46">
        <v>2</v>
      </c>
      <c r="G293" s="46">
        <v>0</v>
      </c>
      <c r="H293" s="3">
        <f t="shared" si="60"/>
        <v>32</v>
      </c>
      <c r="I293" s="30">
        <f>H293/$H$294</f>
        <v>8.6486486486486491E-2</v>
      </c>
      <c r="J293" s="13"/>
      <c r="K293" s="13"/>
      <c r="L293" s="13"/>
      <c r="M293" s="13"/>
      <c r="N293" s="3"/>
    </row>
    <row r="294" spans="1:16">
      <c r="A294" s="9" t="s">
        <v>59</v>
      </c>
      <c r="B294" s="25">
        <f t="shared" ref="B294:I294" si="61">SUM(B289:B293)</f>
        <v>278</v>
      </c>
      <c r="C294" s="25">
        <f t="shared" si="61"/>
        <v>30</v>
      </c>
      <c r="D294" s="25">
        <f t="shared" si="61"/>
        <v>41</v>
      </c>
      <c r="E294" s="25">
        <f t="shared" si="61"/>
        <v>3</v>
      </c>
      <c r="F294" s="25">
        <f t="shared" si="61"/>
        <v>2</v>
      </c>
      <c r="G294" s="26">
        <f t="shared" si="61"/>
        <v>16</v>
      </c>
      <c r="H294" s="4">
        <f t="shared" si="61"/>
        <v>370</v>
      </c>
      <c r="I294" s="36">
        <f t="shared" si="61"/>
        <v>1</v>
      </c>
      <c r="J294" s="13"/>
      <c r="K294" s="13"/>
      <c r="L294" s="13"/>
      <c r="M294" s="13"/>
      <c r="N294" s="3"/>
    </row>
    <row r="295" spans="1:16">
      <c r="A295" s="6"/>
      <c r="B295" s="87"/>
      <c r="C295" s="87"/>
      <c r="D295" s="87"/>
      <c r="E295" s="87"/>
      <c r="F295" s="87"/>
      <c r="G295" s="87"/>
      <c r="H295" s="13"/>
      <c r="I295" s="13"/>
      <c r="J295" s="13"/>
      <c r="K295" s="13"/>
      <c r="L295" s="13"/>
      <c r="M295" s="13"/>
      <c r="N295" s="3"/>
    </row>
    <row r="296" spans="1:16" s="37" customFormat="1" ht="28.5" customHeight="1">
      <c r="A296" s="97" t="s">
        <v>319</v>
      </c>
      <c r="B296" s="97"/>
      <c r="C296" s="97"/>
      <c r="D296" s="97"/>
      <c r="E296" s="97"/>
      <c r="F296" s="97"/>
      <c r="G296" s="97"/>
      <c r="H296" s="97"/>
      <c r="I296" s="97"/>
      <c r="J296" s="97"/>
      <c r="K296" s="97"/>
      <c r="L296" s="97"/>
      <c r="M296" s="97"/>
      <c r="N296" s="97"/>
      <c r="O296" s="79"/>
      <c r="P296" s="79"/>
    </row>
    <row r="297" spans="1:16" ht="31.5" customHeight="1">
      <c r="A297" s="7" t="s">
        <v>199</v>
      </c>
      <c r="B297" s="31" t="s">
        <v>52</v>
      </c>
      <c r="C297" s="31" t="s">
        <v>197</v>
      </c>
      <c r="D297" s="87"/>
      <c r="E297" s="87"/>
      <c r="F297" s="87"/>
      <c r="G297" s="87"/>
      <c r="H297" s="13"/>
      <c r="I297" s="13"/>
      <c r="J297" s="13"/>
      <c r="K297" s="13"/>
      <c r="L297" s="13"/>
      <c r="M297" s="13"/>
      <c r="N297" s="3"/>
    </row>
    <row r="298" spans="1:16">
      <c r="A298" s="6" t="s">
        <v>200</v>
      </c>
      <c r="B298" s="44">
        <v>0</v>
      </c>
      <c r="C298" s="30">
        <f>+B298/$B$304</f>
        <v>0</v>
      </c>
      <c r="D298" s="90"/>
      <c r="E298" s="90"/>
      <c r="F298" s="90"/>
      <c r="G298" s="90"/>
      <c r="H298" s="3"/>
      <c r="I298" s="3"/>
      <c r="J298" s="3"/>
      <c r="K298" s="3"/>
      <c r="L298" s="3"/>
      <c r="M298" s="3"/>
      <c r="N298" s="3"/>
    </row>
    <row r="299" spans="1:16">
      <c r="A299" s="6" t="s">
        <v>201</v>
      </c>
      <c r="B299" s="44">
        <v>15</v>
      </c>
      <c r="C299" s="30">
        <f t="shared" ref="C299:C303" si="62">+B299/$B$304</f>
        <v>4.0540540540540543E-2</v>
      </c>
      <c r="D299" s="90"/>
      <c r="E299" s="90"/>
      <c r="F299" s="90"/>
      <c r="G299" s="90"/>
      <c r="H299" s="3"/>
      <c r="I299" s="3"/>
      <c r="J299" s="3"/>
      <c r="K299" s="3"/>
      <c r="L299" s="3"/>
      <c r="M299" s="3"/>
      <c r="N299" s="3"/>
    </row>
    <row r="300" spans="1:16">
      <c r="A300" s="6" t="s">
        <v>202</v>
      </c>
      <c r="B300" s="44">
        <v>47</v>
      </c>
      <c r="C300" s="30">
        <f t="shared" si="62"/>
        <v>0.12702702702702703</v>
      </c>
      <c r="D300" s="90"/>
      <c r="E300" s="90"/>
      <c r="F300" s="90"/>
      <c r="G300" s="90"/>
      <c r="H300" s="3"/>
      <c r="I300" s="3"/>
      <c r="J300" s="3"/>
      <c r="K300" s="3"/>
      <c r="L300" s="3"/>
      <c r="M300" s="3"/>
      <c r="N300" s="3"/>
    </row>
    <row r="301" spans="1:16">
      <c r="A301" s="6" t="s">
        <v>203</v>
      </c>
      <c r="B301" s="44">
        <v>71</v>
      </c>
      <c r="C301" s="30">
        <f t="shared" si="62"/>
        <v>0.1918918918918919</v>
      </c>
      <c r="D301" s="90"/>
      <c r="E301" s="90"/>
      <c r="F301" s="90"/>
      <c r="G301" s="90"/>
      <c r="H301" s="3"/>
      <c r="I301" s="3"/>
      <c r="J301" s="3"/>
      <c r="K301" s="3"/>
      <c r="L301" s="3"/>
      <c r="M301" s="3"/>
      <c r="N301" s="3"/>
    </row>
    <row r="302" spans="1:16">
      <c r="A302" s="6" t="s">
        <v>204</v>
      </c>
      <c r="B302" s="44">
        <v>64</v>
      </c>
      <c r="C302" s="30">
        <f t="shared" si="62"/>
        <v>0.17297297297297298</v>
      </c>
      <c r="D302" s="90"/>
      <c r="E302" s="90"/>
      <c r="F302" s="90"/>
      <c r="G302" s="90"/>
      <c r="H302" s="3"/>
      <c r="I302" s="3"/>
      <c r="J302" s="3"/>
      <c r="K302" s="3"/>
      <c r="L302" s="3"/>
      <c r="M302" s="3"/>
      <c r="N302" s="3"/>
    </row>
    <row r="303" spans="1:16">
      <c r="A303" s="6" t="s">
        <v>205</v>
      </c>
      <c r="B303" s="3">
        <v>173</v>
      </c>
      <c r="C303" s="30">
        <f t="shared" si="62"/>
        <v>0.46756756756756757</v>
      </c>
      <c r="D303" s="90"/>
      <c r="E303" s="90"/>
      <c r="F303" s="90"/>
      <c r="G303" s="90"/>
      <c r="H303" s="3"/>
      <c r="I303" s="3"/>
      <c r="J303" s="3"/>
      <c r="K303" s="3"/>
      <c r="L303" s="3"/>
      <c r="M303" s="3"/>
      <c r="N303" s="3"/>
    </row>
    <row r="304" spans="1:16">
      <c r="A304" s="9" t="s">
        <v>59</v>
      </c>
      <c r="B304" s="4">
        <f>SUM(B298:B303)</f>
        <v>370</v>
      </c>
      <c r="C304" s="27">
        <f>SUM(C298:C303)</f>
        <v>1</v>
      </c>
      <c r="D304" s="90"/>
      <c r="E304" s="90"/>
      <c r="F304" s="90"/>
      <c r="G304" s="90"/>
      <c r="H304" s="3"/>
      <c r="I304" s="3"/>
      <c r="J304" s="3"/>
      <c r="K304" s="3"/>
      <c r="L304" s="3"/>
      <c r="M304" s="3"/>
      <c r="N304" s="3"/>
    </row>
    <row r="305" spans="1:16">
      <c r="A305" s="6"/>
      <c r="B305" s="90"/>
      <c r="C305" s="90"/>
      <c r="D305" s="90"/>
      <c r="E305" s="90"/>
      <c r="F305" s="90"/>
      <c r="G305" s="90"/>
      <c r="H305" s="3"/>
      <c r="I305" s="3"/>
      <c r="J305" s="3"/>
      <c r="K305" s="3"/>
      <c r="L305" s="3"/>
      <c r="M305" s="3"/>
      <c r="N305" s="3"/>
    </row>
    <row r="306" spans="1:16" ht="30" customHeight="1">
      <c r="A306" s="104" t="s">
        <v>320</v>
      </c>
      <c r="B306" s="104"/>
      <c r="C306" s="104"/>
      <c r="D306" s="104"/>
      <c r="E306" s="104"/>
      <c r="F306" s="104"/>
      <c r="G306" s="104"/>
      <c r="H306" s="104"/>
      <c r="I306" s="104"/>
      <c r="J306" s="104"/>
      <c r="K306" s="104"/>
      <c r="L306" s="104"/>
      <c r="M306" s="104"/>
      <c r="N306" s="104"/>
      <c r="O306" s="82"/>
      <c r="P306" s="82"/>
    </row>
    <row r="307" spans="1:16" ht="31.5" customHeight="1">
      <c r="A307" s="7" t="s">
        <v>207</v>
      </c>
      <c r="B307" s="31" t="s">
        <v>52</v>
      </c>
      <c r="C307" s="31" t="s">
        <v>197</v>
      </c>
      <c r="D307" s="90"/>
      <c r="E307" s="90"/>
      <c r="F307" s="90"/>
      <c r="G307" s="90"/>
      <c r="H307" s="3"/>
      <c r="I307" s="3"/>
      <c r="J307" s="3"/>
      <c r="K307" s="3"/>
      <c r="L307" s="3"/>
      <c r="M307" s="3"/>
      <c r="N307" s="3"/>
    </row>
    <row r="308" spans="1:16">
      <c r="A308" s="6" t="s">
        <v>208</v>
      </c>
      <c r="B308" s="3">
        <v>103</v>
      </c>
      <c r="C308" s="30">
        <f>+B308/$B$304</f>
        <v>0.27837837837837837</v>
      </c>
      <c r="D308" s="90"/>
      <c r="E308" s="90"/>
      <c r="F308" s="90"/>
      <c r="G308" s="90"/>
      <c r="H308" s="3"/>
      <c r="I308" s="3"/>
      <c r="J308" s="3"/>
      <c r="K308" s="3"/>
      <c r="L308" s="3"/>
      <c r="M308" s="3"/>
      <c r="N308" s="3"/>
    </row>
    <row r="309" spans="1:16">
      <c r="A309" s="6" t="s">
        <v>209</v>
      </c>
      <c r="B309" s="3">
        <v>194</v>
      </c>
      <c r="C309" s="30">
        <f t="shared" ref="C309:C312" si="63">+B309/$B$304</f>
        <v>0.5243243243243243</v>
      </c>
      <c r="D309" s="90"/>
      <c r="E309" s="90"/>
      <c r="F309" s="90"/>
      <c r="G309" s="90"/>
      <c r="H309" s="3"/>
      <c r="I309" s="3"/>
      <c r="J309" s="3"/>
      <c r="K309" s="3"/>
      <c r="L309" s="3"/>
      <c r="M309" s="3"/>
      <c r="N309" s="3"/>
    </row>
    <row r="310" spans="1:16">
      <c r="A310" s="6" t="s">
        <v>210</v>
      </c>
      <c r="B310" s="3">
        <v>262</v>
      </c>
      <c r="C310" s="30">
        <f t="shared" si="63"/>
        <v>0.70810810810810809</v>
      </c>
      <c r="D310" s="90"/>
      <c r="E310" s="90"/>
      <c r="F310" s="90"/>
      <c r="G310" s="90"/>
      <c r="H310" s="3"/>
      <c r="I310" s="3"/>
      <c r="J310" s="3"/>
      <c r="K310" s="3"/>
      <c r="L310" s="3"/>
      <c r="M310" s="3"/>
      <c r="N310" s="3"/>
    </row>
    <row r="311" spans="1:16">
      <c r="A311" s="6" t="s">
        <v>211</v>
      </c>
      <c r="B311" s="3">
        <v>17</v>
      </c>
      <c r="C311" s="30">
        <f t="shared" si="63"/>
        <v>4.5945945945945948E-2</v>
      </c>
      <c r="D311" s="90"/>
      <c r="E311" s="90"/>
      <c r="F311" s="90"/>
      <c r="G311" s="90"/>
      <c r="H311" s="3"/>
      <c r="I311" s="3"/>
      <c r="J311" s="3"/>
      <c r="K311" s="3"/>
      <c r="L311" s="3"/>
      <c r="M311" s="3"/>
      <c r="N311" s="3"/>
    </row>
    <row r="312" spans="1:16">
      <c r="A312" s="6" t="s">
        <v>77</v>
      </c>
      <c r="B312" s="3">
        <v>173</v>
      </c>
      <c r="C312" s="30">
        <f t="shared" si="63"/>
        <v>0.46756756756756757</v>
      </c>
      <c r="D312" s="90"/>
      <c r="E312" s="90"/>
      <c r="F312" s="90"/>
      <c r="G312" s="90"/>
      <c r="H312" s="3"/>
      <c r="I312" s="3"/>
      <c r="J312" s="3"/>
      <c r="K312" s="3"/>
      <c r="L312" s="3"/>
      <c r="M312" s="3"/>
      <c r="N312" s="3"/>
    </row>
    <row r="313" spans="1:16" ht="26.25" customHeight="1">
      <c r="A313" s="98" t="s">
        <v>212</v>
      </c>
      <c r="B313" s="98"/>
      <c r="C313" s="98"/>
      <c r="D313" s="98"/>
      <c r="E313" s="98"/>
      <c r="F313" s="98"/>
      <c r="G313" s="90"/>
      <c r="H313" s="3"/>
      <c r="I313" s="3"/>
      <c r="J313" s="3"/>
      <c r="K313" s="3"/>
      <c r="L313" s="3"/>
      <c r="M313" s="3"/>
      <c r="N313" s="3"/>
    </row>
    <row r="314" spans="1:16">
      <c r="A314" s="6"/>
      <c r="B314" s="90"/>
      <c r="C314" s="90"/>
      <c r="D314" s="90"/>
      <c r="E314" s="90"/>
      <c r="F314" s="90"/>
      <c r="G314" s="90"/>
      <c r="H314" s="3"/>
      <c r="I314" s="3"/>
      <c r="J314" s="3"/>
      <c r="K314" s="3"/>
      <c r="L314" s="3"/>
      <c r="M314" s="3"/>
      <c r="N314" s="3"/>
    </row>
    <row r="315" spans="1:16" ht="30" customHeight="1">
      <c r="A315" s="104" t="s">
        <v>321</v>
      </c>
      <c r="B315" s="110"/>
      <c r="C315" s="110"/>
      <c r="D315" s="110"/>
      <c r="E315" s="110"/>
      <c r="F315" s="110"/>
      <c r="G315" s="110"/>
      <c r="H315" s="110"/>
      <c r="I315" s="110"/>
      <c r="J315" s="110"/>
      <c r="K315" s="110"/>
      <c r="L315" s="110"/>
      <c r="M315" s="110"/>
      <c r="N315" s="110"/>
      <c r="O315" s="89"/>
      <c r="P315" s="89"/>
    </row>
    <row r="316" spans="1:16" ht="31.5" customHeight="1">
      <c r="A316" s="7" t="s">
        <v>214</v>
      </c>
      <c r="B316" s="31" t="s">
        <v>52</v>
      </c>
      <c r="C316" s="31" t="s">
        <v>197</v>
      </c>
      <c r="D316" s="90"/>
      <c r="E316" s="90"/>
      <c r="F316" s="90"/>
      <c r="G316" s="90"/>
      <c r="H316" s="3"/>
      <c r="I316" s="3"/>
      <c r="J316" s="3"/>
      <c r="K316" s="3"/>
      <c r="L316" s="3"/>
      <c r="M316" s="3"/>
      <c r="N316" s="3"/>
    </row>
    <row r="317" spans="1:16" s="84" customFormat="1" ht="34.5" customHeight="1">
      <c r="A317" s="80" t="s">
        <v>215</v>
      </c>
      <c r="B317" s="32">
        <v>223</v>
      </c>
      <c r="C317" s="33">
        <f>+B317/$B$304</f>
        <v>0.60270270270270265</v>
      </c>
      <c r="D317" s="82"/>
      <c r="E317" s="82"/>
      <c r="F317" s="82"/>
      <c r="G317" s="82"/>
      <c r="H317" s="82"/>
      <c r="I317" s="82"/>
      <c r="J317" s="82"/>
      <c r="K317" s="82"/>
      <c r="L317" s="82"/>
      <c r="M317" s="82"/>
      <c r="N317" s="82"/>
      <c r="O317" s="82"/>
      <c r="P317" s="82"/>
    </row>
    <row r="318" spans="1:16" s="38" customFormat="1" ht="22.5" customHeight="1">
      <c r="A318" s="88" t="s">
        <v>216</v>
      </c>
      <c r="B318" s="32">
        <v>119</v>
      </c>
      <c r="C318" s="33">
        <f t="shared" ref="C318:C325" si="64">+B318/$B$304</f>
        <v>0.32162162162162161</v>
      </c>
      <c r="D318" s="79"/>
      <c r="E318" s="79"/>
      <c r="F318" s="79"/>
      <c r="G318" s="79"/>
      <c r="H318" s="79"/>
      <c r="I318" s="79"/>
      <c r="J318" s="79"/>
      <c r="K318" s="79"/>
      <c r="L318" s="79"/>
      <c r="M318" s="79"/>
      <c r="N318" s="79"/>
      <c r="O318" s="79"/>
      <c r="P318" s="79"/>
    </row>
    <row r="319" spans="1:16" s="38" customFormat="1" ht="41.45" customHeight="1">
      <c r="A319" s="88" t="s">
        <v>217</v>
      </c>
      <c r="B319" s="32">
        <v>190</v>
      </c>
      <c r="C319" s="33">
        <f t="shared" si="64"/>
        <v>0.51351351351351349</v>
      </c>
      <c r="D319" s="79"/>
      <c r="E319" s="79"/>
      <c r="F319" s="79"/>
      <c r="G319" s="79"/>
      <c r="H319" s="79"/>
      <c r="I319" s="79"/>
      <c r="J319" s="79"/>
      <c r="K319" s="79"/>
      <c r="L319" s="79"/>
      <c r="M319" s="79"/>
      <c r="N319" s="79"/>
      <c r="O319" s="79"/>
      <c r="P319" s="79"/>
    </row>
    <row r="320" spans="1:16" s="38" customFormat="1" ht="23.1" customHeight="1">
      <c r="A320" s="88" t="s">
        <v>218</v>
      </c>
      <c r="B320" s="32">
        <v>285</v>
      </c>
      <c r="C320" s="33">
        <f t="shared" si="64"/>
        <v>0.77027027027027029</v>
      </c>
      <c r="D320" s="79"/>
      <c r="E320" s="79"/>
      <c r="F320" s="79"/>
      <c r="G320" s="79"/>
      <c r="H320" s="79"/>
      <c r="I320" s="79"/>
      <c r="J320" s="79"/>
      <c r="K320" s="79"/>
      <c r="L320" s="79"/>
      <c r="M320" s="79"/>
      <c r="N320" s="79"/>
      <c r="O320" s="79"/>
      <c r="P320" s="79"/>
    </row>
    <row r="321" spans="1:16" s="38" customFormat="1">
      <c r="A321" s="88" t="s">
        <v>219</v>
      </c>
      <c r="B321" s="32">
        <v>172</v>
      </c>
      <c r="C321" s="33">
        <f t="shared" si="64"/>
        <v>0.46486486486486489</v>
      </c>
      <c r="D321" s="79"/>
      <c r="E321" s="79"/>
      <c r="F321" s="79"/>
      <c r="G321" s="79"/>
      <c r="H321" s="79"/>
      <c r="I321" s="79"/>
      <c r="J321" s="79"/>
      <c r="K321" s="79"/>
      <c r="L321" s="79"/>
      <c r="M321" s="79"/>
      <c r="N321" s="79"/>
      <c r="O321" s="79"/>
      <c r="P321" s="79"/>
    </row>
    <row r="322" spans="1:16" s="38" customFormat="1">
      <c r="A322" s="88" t="s">
        <v>220</v>
      </c>
      <c r="B322" s="32">
        <v>10</v>
      </c>
      <c r="C322" s="33">
        <f t="shared" si="64"/>
        <v>2.7027027027027029E-2</v>
      </c>
      <c r="D322" s="79"/>
      <c r="E322" s="79"/>
      <c r="F322" s="79"/>
      <c r="G322" s="79"/>
      <c r="H322" s="79"/>
      <c r="I322" s="79"/>
      <c r="J322" s="79"/>
      <c r="K322" s="79"/>
      <c r="L322" s="79"/>
      <c r="M322" s="79"/>
      <c r="N322" s="79"/>
      <c r="O322" s="79"/>
      <c r="P322" s="79"/>
    </row>
    <row r="323" spans="1:16" s="38" customFormat="1" ht="21.6" customHeight="1">
      <c r="A323" s="88" t="s">
        <v>221</v>
      </c>
      <c r="B323" s="32">
        <v>38</v>
      </c>
      <c r="C323" s="33">
        <f t="shared" si="64"/>
        <v>0.10270270270270271</v>
      </c>
      <c r="D323" s="79"/>
      <c r="E323" s="79"/>
      <c r="F323" s="79"/>
      <c r="G323" s="79"/>
      <c r="H323" s="79"/>
      <c r="I323" s="79"/>
      <c r="J323" s="79"/>
      <c r="K323" s="79"/>
      <c r="L323" s="79"/>
      <c r="M323" s="79"/>
      <c r="N323" s="79"/>
      <c r="O323" s="79"/>
      <c r="P323" s="79"/>
    </row>
    <row r="324" spans="1:16" s="38" customFormat="1" ht="24" customHeight="1">
      <c r="A324" s="88" t="s">
        <v>222</v>
      </c>
      <c r="B324" s="32">
        <v>90</v>
      </c>
      <c r="C324" s="33">
        <f t="shared" si="64"/>
        <v>0.24324324324324326</v>
      </c>
      <c r="D324" s="79"/>
      <c r="E324" s="79"/>
      <c r="F324" s="79"/>
      <c r="G324" s="79"/>
      <c r="H324" s="79"/>
      <c r="I324" s="79"/>
      <c r="J324" s="79"/>
      <c r="K324" s="79"/>
      <c r="L324" s="79"/>
      <c r="M324" s="79"/>
      <c r="N324" s="79"/>
      <c r="O324" s="79"/>
      <c r="P324" s="79"/>
    </row>
    <row r="325" spans="1:16" s="37" customFormat="1">
      <c r="A325" s="88" t="s">
        <v>77</v>
      </c>
      <c r="B325" s="32">
        <v>46</v>
      </c>
      <c r="C325" s="33">
        <f t="shared" si="64"/>
        <v>0.12432432432432433</v>
      </c>
      <c r="D325" s="79"/>
      <c r="E325" s="79"/>
      <c r="F325" s="79"/>
      <c r="G325" s="79"/>
      <c r="H325" s="79"/>
      <c r="I325" s="79"/>
      <c r="J325" s="79"/>
      <c r="K325" s="79"/>
      <c r="L325" s="79"/>
      <c r="M325" s="79"/>
      <c r="N325" s="79"/>
      <c r="O325" s="79"/>
      <c r="P325" s="79"/>
    </row>
    <row r="326" spans="1:16" ht="36.75" customHeight="1">
      <c r="A326" s="98" t="s">
        <v>223</v>
      </c>
      <c r="B326" s="98"/>
      <c r="C326" s="98"/>
      <c r="D326" s="98"/>
      <c r="E326" s="98"/>
      <c r="F326" s="98"/>
    </row>
    <row r="327" spans="1:16">
      <c r="A327" s="71"/>
    </row>
    <row r="328" spans="1:16">
      <c r="A328" s="68" t="s">
        <v>26</v>
      </c>
    </row>
  </sheetData>
  <mergeCells count="49">
    <mergeCell ref="A193:J193"/>
    <mergeCell ref="A264:J264"/>
    <mergeCell ref="A236:J236"/>
    <mergeCell ref="A244:J244"/>
    <mergeCell ref="A254:J254"/>
    <mergeCell ref="A256:J256"/>
    <mergeCell ref="A207:J207"/>
    <mergeCell ref="A209:J209"/>
    <mergeCell ref="A222:J222"/>
    <mergeCell ref="A232:J232"/>
    <mergeCell ref="A234:J234"/>
    <mergeCell ref="A128:J128"/>
    <mergeCell ref="A141:J141"/>
    <mergeCell ref="A154:J154"/>
    <mergeCell ref="A167:J167"/>
    <mergeCell ref="A180:J180"/>
    <mergeCell ref="A51:J51"/>
    <mergeCell ref="A52:J52"/>
    <mergeCell ref="A54:J54"/>
    <mergeCell ref="A72:J72"/>
    <mergeCell ref="A75:J75"/>
    <mergeCell ref="A73:J73"/>
    <mergeCell ref="A50:P50"/>
    <mergeCell ref="A32:J32"/>
    <mergeCell ref="A1:J1"/>
    <mergeCell ref="A2:J2"/>
    <mergeCell ref="A3:J3"/>
    <mergeCell ref="A22:J22"/>
    <mergeCell ref="A31:J31"/>
    <mergeCell ref="A89:J89"/>
    <mergeCell ref="A102:J102"/>
    <mergeCell ref="A115:J115"/>
    <mergeCell ref="A126:J126"/>
    <mergeCell ref="A77:J77"/>
    <mergeCell ref="A87:J87"/>
    <mergeCell ref="A306:N306"/>
    <mergeCell ref="A313:F313"/>
    <mergeCell ref="A315:N315"/>
    <mergeCell ref="A326:F326"/>
    <mergeCell ref="A285:N285"/>
    <mergeCell ref="A286:N286"/>
    <mergeCell ref="A287:A288"/>
    <mergeCell ref="B287:I287"/>
    <mergeCell ref="A296:N296"/>
    <mergeCell ref="A265:J265"/>
    <mergeCell ref="A267:J267"/>
    <mergeCell ref="A276:N276"/>
    <mergeCell ref="A277:A278"/>
    <mergeCell ref="B277:N277"/>
  </mergeCells>
  <hyperlinks>
    <hyperlink ref="A328" r:id="rId1" xr:uid="{0F9EC6E3-D655-4027-84EB-326021BC103F}"/>
    <hyperlink ref="A7" location="'Retail trade'!A32" display="Table 3.2.4.2 - Initial external administrators' and receivers' reports for Retail trade industry—Nominated causes of failure by region" xr:uid="{BE20B579-31DE-4BB7-A20E-A341C8DC5414}"/>
    <hyperlink ref="A8" location="'Retail trade'!A52" display="Table 3.2.4.3 - Initial external administrators' and receivers' reports for Retail trade industry—Possible misconduct by region" xr:uid="{030EA6A9-F658-4FB4-B770-2E9E45A6FB58}"/>
    <hyperlink ref="A10" location="'Retail trade'!A87" display="Table 3.2.4.5 - Initial external administrators' and receivers' reports for Retail trade industry—Assets, liabilities and deficiency by region " xr:uid="{80EA056A-855E-484B-8187-4DC1A6F2E8AA}"/>
    <hyperlink ref="A11" location="'Retail trade'!A126" display="Table 3.2.4.6 - Initial external administrators' and receivers' reports for Retail trade industry—Unpaid employee entitlements by region " xr:uid="{C69A1BD1-8779-480C-A82A-98B9938F822B}"/>
    <hyperlink ref="A12" location="'Retail trade'!A209" display="Table 3.2.4.7 - Initial external administrators' and receivers' reports for Retail trade industry—Amount owed to secured creditors by region" xr:uid="{5357F08D-E731-43E7-95EB-99AB1386693F}"/>
    <hyperlink ref="A6" location="'Retail trade'!A22" display="Table 3.2.4.1 - Initial external administrators' and receivers' reports for Retail trade industry—Size of company as measured by number of FTEs by region" xr:uid="{68B5EF7F-E8F0-4F8D-8422-00598EC93A2F}"/>
    <hyperlink ref="A13" location="'Retail trade'!A222" display="Table 3.2.4.8 - Initial external administrators' and receivers' reports for Retail trade industry—Unpaid taxes and charges by region " xr:uid="{C08FACF4-28CD-49D3-9E9F-28E770A940D0}"/>
    <hyperlink ref="A14" location="'Retail trade'!A234" display="Table 3.2.4.9 - Initial external administrators' and receivers' reports for Retail trade industry—Unsecured creditors by region " xr:uid="{9E77C313-33C9-4947-AFC6-A5B232F799C0}"/>
    <hyperlink ref="A15" location="'Retail trade'!A265" display="Table 3.2.4.10 - Initial external administrators' and receivers' reports for Retail trade industry—External administrator's remuneration by region" xr:uid="{BEDE31EA-439C-4053-BDB4-A338AD0928E5}"/>
    <hyperlink ref="A16" location="'Retail trade'!A276" display="Table 3.2.4.11 - Initial external administrators' and receivers' reports for Retail trade industry—Estimated debts incurred after date of insolvency compared to estimated assets " xr:uid="{5384ABC5-105E-4797-8462-40781330A04E}"/>
    <hyperlink ref="A17" location="'Retail trade'!A286" display="Table 3.2.4.12 - Initial external administrators' and receivers' reports for Retail trade industry—Estimated debts incurred after date of insolvency compared to number of unsecured creditors" xr:uid="{75288EE7-6BBF-44FE-88EA-2F2FE6EAE821}"/>
    <hyperlink ref="A18" location="'Retail trade'!A296" display="Table 3.2.4.13 - Initial external administrators' and receivers' reports for Retail trade industry—Period in which company became insolvent " xr:uid="{22CCB720-F245-4088-9BD3-1A1FEDA78F7A}"/>
    <hyperlink ref="A19" location="'Retail trade'!A306" display="Table 3.2.4.14 - Initial external administrators' and receivers' reports for Retail trade industry—Basis for determining when the company became insolvent " xr:uid="{48885603-34C2-412A-850A-35B9BA69C45B}"/>
    <hyperlink ref="A20" location="'Retail trade'!A315" display="Table 3.2.4.15 - Initial external administrators' and receivers' reports for Retail trade industry—Indicators that director had reasonable grounds to suspect company insolvent " xr:uid="{BCF30A9B-009B-4EFC-95C1-EA7258258FFF}"/>
    <hyperlink ref="A9" location="'Retail trade'!A75" display="Table 3.2.4.4 - Initial external administrators' and receivers' reports for Retail trade industry—Possible misconduct of directors duties by region " xr:uid="{AC44731B-65DE-4EA5-88A6-0600615E90D4}"/>
  </hyperlinks>
  <pageMargins left="0.70866141732283472" right="0.70866141732283472" top="0.74803149606299213" bottom="0.74803149606299213" header="0.31496062992125984" footer="0.31496062992125984"/>
  <pageSetup paperSize="9" scale="66" fitToHeight="10" orientation="portrait" r:id="rId2"/>
  <rowBreaks count="2" manualBreakCount="2">
    <brk id="51" max="10" man="1"/>
    <brk id="83" max="10"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30"/>
  <sheetViews>
    <sheetView zoomScaleNormal="100" workbookViewId="0">
      <selection activeCell="A2" sqref="A2:J2"/>
    </sheetView>
  </sheetViews>
  <sheetFormatPr defaultColWidth="9.140625" defaultRowHeight="15"/>
  <cols>
    <col min="1" max="1" width="33.7109375" style="60" customWidth="1"/>
    <col min="2" max="9" width="10.7109375" style="11" customWidth="1"/>
    <col min="10" max="10" width="11.42578125" style="12" customWidth="1"/>
    <col min="11" max="11" width="10.140625" style="11" customWidth="1"/>
    <col min="12" max="15" width="10.7109375" style="11" customWidth="1"/>
    <col min="16" max="16384" width="9.140625" style="11"/>
  </cols>
  <sheetData>
    <row r="1" spans="1:10" ht="75" customHeight="1">
      <c r="A1" s="100"/>
      <c r="B1" s="100"/>
      <c r="C1" s="100"/>
      <c r="D1" s="100"/>
      <c r="E1" s="100"/>
      <c r="F1" s="100"/>
      <c r="G1" s="100"/>
      <c r="H1" s="100"/>
      <c r="I1" s="100"/>
      <c r="J1" s="100"/>
    </row>
    <row r="2" spans="1:10" ht="15" customHeight="1">
      <c r="A2" s="101" t="str">
        <f>+[1]Contents!A2</f>
        <v>Statistics about corporate insolvency in Australia</v>
      </c>
      <c r="B2" s="101"/>
      <c r="C2" s="101"/>
      <c r="D2" s="101"/>
      <c r="E2" s="101"/>
      <c r="F2" s="101"/>
      <c r="G2" s="101"/>
      <c r="H2" s="101"/>
      <c r="I2" s="101"/>
      <c r="J2" s="101"/>
    </row>
    <row r="3" spans="1:10" ht="24.95" customHeight="1">
      <c r="A3" s="102" t="str">
        <f>Contents!A3</f>
        <v>Released: November 2024</v>
      </c>
      <c r="B3" s="102"/>
      <c r="C3" s="102"/>
      <c r="D3" s="102"/>
      <c r="E3" s="102"/>
      <c r="F3" s="102"/>
      <c r="G3" s="102"/>
      <c r="H3" s="102"/>
      <c r="I3" s="102"/>
      <c r="J3" s="102"/>
    </row>
    <row r="4" spans="1:10">
      <c r="A4" s="84"/>
      <c r="B4" s="84"/>
      <c r="C4" s="84"/>
      <c r="D4" s="84"/>
      <c r="E4" s="84"/>
      <c r="F4" s="84"/>
      <c r="G4" s="84"/>
      <c r="H4" s="84"/>
      <c r="I4" s="84"/>
      <c r="J4" s="84"/>
    </row>
    <row r="5" spans="1:10" ht="15.75">
      <c r="A5" s="86" t="s">
        <v>5</v>
      </c>
      <c r="B5" s="84"/>
      <c r="C5" s="84"/>
      <c r="D5" s="84"/>
      <c r="E5" s="84"/>
      <c r="F5" s="84"/>
      <c r="G5" s="84"/>
      <c r="H5" s="84"/>
      <c r="I5" s="84"/>
      <c r="J5" s="84"/>
    </row>
    <row r="6" spans="1:10">
      <c r="A6" s="87" t="s">
        <v>322</v>
      </c>
      <c r="B6" s="84"/>
      <c r="C6" s="84"/>
      <c r="D6" s="84"/>
      <c r="E6" s="84"/>
      <c r="F6" s="84"/>
      <c r="G6" s="84"/>
      <c r="H6" s="84"/>
      <c r="I6" s="84"/>
      <c r="J6" s="84"/>
    </row>
    <row r="7" spans="1:10">
      <c r="A7" s="87" t="s">
        <v>323</v>
      </c>
      <c r="B7" s="84"/>
      <c r="C7" s="84"/>
      <c r="D7" s="84"/>
      <c r="E7" s="84"/>
      <c r="F7" s="84"/>
      <c r="G7" s="84"/>
      <c r="H7" s="84"/>
      <c r="I7" s="84"/>
      <c r="J7" s="84"/>
    </row>
    <row r="8" spans="1:10">
      <c r="A8" s="87" t="s">
        <v>324</v>
      </c>
      <c r="B8" s="84"/>
      <c r="C8" s="84"/>
      <c r="D8" s="84"/>
      <c r="E8" s="84"/>
      <c r="F8" s="84"/>
      <c r="G8" s="84"/>
      <c r="H8" s="84"/>
      <c r="I8" s="84"/>
      <c r="J8" s="84"/>
    </row>
    <row r="9" spans="1:10">
      <c r="A9" s="87" t="s">
        <v>325</v>
      </c>
      <c r="B9" s="84"/>
      <c r="C9" s="84"/>
      <c r="D9" s="84"/>
      <c r="E9" s="84"/>
      <c r="F9" s="84"/>
      <c r="G9" s="84"/>
      <c r="H9" s="84"/>
      <c r="I9" s="84"/>
      <c r="J9" s="84"/>
    </row>
    <row r="10" spans="1:10">
      <c r="A10" s="87" t="s">
        <v>326</v>
      </c>
      <c r="B10" s="84"/>
      <c r="C10" s="84"/>
      <c r="D10" s="84"/>
      <c r="E10" s="84"/>
      <c r="F10" s="84"/>
      <c r="G10" s="84"/>
      <c r="H10" s="84"/>
      <c r="I10" s="84"/>
      <c r="J10" s="84"/>
    </row>
    <row r="11" spans="1:10">
      <c r="A11" s="87" t="s">
        <v>327</v>
      </c>
      <c r="B11" s="84"/>
      <c r="C11" s="84"/>
      <c r="D11" s="84"/>
      <c r="E11" s="84"/>
      <c r="F11" s="84"/>
      <c r="G11" s="84"/>
      <c r="H11" s="84"/>
      <c r="I11" s="84"/>
      <c r="J11" s="84"/>
    </row>
    <row r="12" spans="1:10">
      <c r="A12" s="87" t="s">
        <v>328</v>
      </c>
      <c r="B12" s="84"/>
      <c r="C12" s="84"/>
      <c r="D12" s="84"/>
      <c r="E12" s="84"/>
      <c r="F12" s="84"/>
      <c r="G12" s="84"/>
      <c r="H12" s="84"/>
      <c r="I12" s="84"/>
      <c r="J12" s="84"/>
    </row>
    <row r="13" spans="1:10">
      <c r="A13" s="87" t="s">
        <v>329</v>
      </c>
      <c r="B13" s="84"/>
      <c r="C13" s="84"/>
      <c r="D13" s="84"/>
      <c r="E13" s="84"/>
      <c r="F13" s="84"/>
      <c r="G13" s="84"/>
      <c r="H13" s="84"/>
      <c r="I13" s="84"/>
      <c r="J13" s="84"/>
    </row>
    <row r="14" spans="1:10">
      <c r="A14" s="87" t="s">
        <v>330</v>
      </c>
      <c r="B14" s="84"/>
      <c r="C14" s="84"/>
      <c r="D14" s="84"/>
      <c r="E14" s="84"/>
      <c r="F14" s="84"/>
      <c r="G14" s="84"/>
      <c r="H14" s="84"/>
      <c r="I14" s="84"/>
      <c r="J14" s="84"/>
    </row>
    <row r="15" spans="1:10">
      <c r="A15" s="87" t="s">
        <v>331</v>
      </c>
      <c r="B15" s="84"/>
      <c r="C15" s="84"/>
      <c r="D15" s="84"/>
      <c r="E15" s="84"/>
      <c r="F15" s="84"/>
      <c r="G15" s="84"/>
      <c r="H15" s="84"/>
      <c r="I15" s="84"/>
      <c r="J15" s="84"/>
    </row>
    <row r="16" spans="1:10">
      <c r="A16" s="87" t="s">
        <v>332</v>
      </c>
      <c r="B16" s="84"/>
      <c r="C16" s="84"/>
      <c r="D16" s="84"/>
      <c r="E16" s="84"/>
      <c r="F16" s="84"/>
      <c r="G16" s="84"/>
      <c r="H16" s="84"/>
      <c r="I16" s="84"/>
      <c r="J16" s="84"/>
    </row>
    <row r="17" spans="1:11">
      <c r="A17" s="87" t="s">
        <v>333</v>
      </c>
      <c r="B17" s="84"/>
      <c r="C17" s="84"/>
      <c r="D17" s="84"/>
      <c r="E17" s="84"/>
      <c r="F17" s="84"/>
      <c r="G17" s="84"/>
      <c r="H17" s="84"/>
      <c r="I17" s="84"/>
      <c r="J17" s="84"/>
    </row>
    <row r="18" spans="1:11">
      <c r="A18" s="87" t="s">
        <v>334</v>
      </c>
      <c r="B18" s="84"/>
      <c r="C18" s="84"/>
      <c r="D18" s="84"/>
      <c r="E18" s="84"/>
      <c r="F18" s="84"/>
      <c r="G18" s="84"/>
      <c r="H18" s="84"/>
      <c r="I18" s="84"/>
      <c r="J18" s="84"/>
    </row>
    <row r="19" spans="1:11">
      <c r="A19" s="87" t="s">
        <v>335</v>
      </c>
      <c r="B19" s="84"/>
      <c r="C19" s="84"/>
      <c r="D19" s="84"/>
      <c r="E19" s="84"/>
      <c r="F19" s="84"/>
      <c r="G19" s="84"/>
      <c r="H19" s="84"/>
      <c r="I19" s="84"/>
      <c r="J19" s="84"/>
    </row>
    <row r="20" spans="1:11">
      <c r="A20" s="87" t="s">
        <v>336</v>
      </c>
      <c r="B20" s="84"/>
      <c r="C20" s="84"/>
      <c r="D20" s="84"/>
      <c r="E20" s="84"/>
      <c r="F20" s="84"/>
      <c r="G20" s="84"/>
      <c r="H20" s="84"/>
      <c r="I20" s="84"/>
      <c r="J20" s="84"/>
    </row>
    <row r="21" spans="1:11" ht="24.95" customHeight="1">
      <c r="A21" s="84"/>
      <c r="B21" s="84"/>
      <c r="C21" s="84"/>
      <c r="D21" s="84"/>
      <c r="E21" s="84"/>
      <c r="F21" s="84"/>
      <c r="G21" s="84"/>
      <c r="H21" s="84"/>
      <c r="I21" s="84"/>
      <c r="J21" s="84"/>
    </row>
    <row r="22" spans="1:11" ht="33.950000000000003" customHeight="1">
      <c r="A22" s="104" t="s">
        <v>337</v>
      </c>
      <c r="B22" s="104"/>
      <c r="C22" s="104"/>
      <c r="D22" s="104"/>
      <c r="E22" s="104"/>
      <c r="F22" s="104"/>
      <c r="G22" s="104"/>
      <c r="H22" s="104"/>
      <c r="I22" s="104"/>
      <c r="J22" s="104"/>
    </row>
    <row r="23" spans="1:11" ht="34.5">
      <c r="A23" s="81" t="s">
        <v>43</v>
      </c>
      <c r="B23" s="45" t="s">
        <v>44</v>
      </c>
      <c r="C23" s="45" t="s">
        <v>45</v>
      </c>
      <c r="D23" s="45" t="s">
        <v>46</v>
      </c>
      <c r="E23" s="45" t="s">
        <v>47</v>
      </c>
      <c r="F23" s="45" t="s">
        <v>48</v>
      </c>
      <c r="G23" s="45" t="s">
        <v>49</v>
      </c>
      <c r="H23" s="45" t="s">
        <v>50</v>
      </c>
      <c r="I23" s="45" t="s">
        <v>51</v>
      </c>
      <c r="J23" s="31" t="s">
        <v>52</v>
      </c>
      <c r="K23" s="31" t="s">
        <v>53</v>
      </c>
    </row>
    <row r="24" spans="1:11">
      <c r="A24" s="6" t="s">
        <v>54</v>
      </c>
      <c r="B24" s="13">
        <v>6</v>
      </c>
      <c r="C24" s="13">
        <v>100</v>
      </c>
      <c r="D24" s="13">
        <v>3</v>
      </c>
      <c r="E24" s="13">
        <v>40</v>
      </c>
      <c r="F24" s="13">
        <v>10</v>
      </c>
      <c r="G24" s="13">
        <v>0</v>
      </c>
      <c r="H24" s="13">
        <v>59</v>
      </c>
      <c r="I24" s="13">
        <v>9</v>
      </c>
      <c r="J24" s="3">
        <f>SUM(B24:I24)</f>
        <v>227</v>
      </c>
      <c r="K24" s="40">
        <f>+J24/J$29</f>
        <v>0.60857908847184983</v>
      </c>
    </row>
    <row r="25" spans="1:11">
      <c r="A25" s="6" t="s">
        <v>55</v>
      </c>
      <c r="B25" s="13">
        <v>0</v>
      </c>
      <c r="C25" s="13">
        <v>13</v>
      </c>
      <c r="D25" s="13">
        <v>1</v>
      </c>
      <c r="E25" s="13">
        <v>13</v>
      </c>
      <c r="F25" s="13">
        <v>2</v>
      </c>
      <c r="G25" s="13">
        <v>0</v>
      </c>
      <c r="H25" s="13">
        <v>6</v>
      </c>
      <c r="I25" s="13">
        <v>4</v>
      </c>
      <c r="J25" s="3">
        <f>SUM(B25:I25)</f>
        <v>39</v>
      </c>
      <c r="K25" s="40">
        <f t="shared" ref="K25:K28" si="0">+J25/J$29</f>
        <v>0.10455764075067024</v>
      </c>
    </row>
    <row r="26" spans="1:11">
      <c r="A26" s="6" t="s">
        <v>56</v>
      </c>
      <c r="B26" s="13">
        <v>1</v>
      </c>
      <c r="C26" s="13">
        <v>6</v>
      </c>
      <c r="D26" s="13">
        <v>0</v>
      </c>
      <c r="E26" s="13">
        <v>7</v>
      </c>
      <c r="F26" s="13">
        <v>3</v>
      </c>
      <c r="G26" s="13">
        <v>0</v>
      </c>
      <c r="H26" s="13">
        <v>1</v>
      </c>
      <c r="I26" s="13">
        <v>0</v>
      </c>
      <c r="J26" s="3">
        <f>SUM(B26:I26)</f>
        <v>18</v>
      </c>
      <c r="K26" s="40">
        <f t="shared" si="0"/>
        <v>4.8257372654155493E-2</v>
      </c>
    </row>
    <row r="27" spans="1:11">
      <c r="A27" s="6" t="s">
        <v>57</v>
      </c>
      <c r="B27" s="13">
        <v>0</v>
      </c>
      <c r="C27" s="13">
        <v>1</v>
      </c>
      <c r="D27" s="13">
        <v>0</v>
      </c>
      <c r="E27" s="13">
        <v>2</v>
      </c>
      <c r="F27" s="13">
        <v>0</v>
      </c>
      <c r="G27" s="13">
        <v>0</v>
      </c>
      <c r="H27" s="13">
        <v>0</v>
      </c>
      <c r="I27" s="13">
        <v>0</v>
      </c>
      <c r="J27" s="3">
        <f>SUM(B27:I27)</f>
        <v>3</v>
      </c>
      <c r="K27" s="40">
        <f t="shared" si="0"/>
        <v>8.0428954423592495E-3</v>
      </c>
    </row>
    <row r="28" spans="1:11">
      <c r="A28" s="7" t="s">
        <v>58</v>
      </c>
      <c r="B28" s="13">
        <v>0</v>
      </c>
      <c r="C28" s="13">
        <v>53</v>
      </c>
      <c r="D28" s="13">
        <v>1</v>
      </c>
      <c r="E28" s="13">
        <v>10</v>
      </c>
      <c r="F28" s="13">
        <v>5</v>
      </c>
      <c r="G28" s="13">
        <v>0</v>
      </c>
      <c r="H28" s="13">
        <v>15</v>
      </c>
      <c r="I28" s="13">
        <v>2</v>
      </c>
      <c r="J28" s="3">
        <f>SUM(B28:I28)</f>
        <v>86</v>
      </c>
      <c r="K28" s="40">
        <f t="shared" si="0"/>
        <v>0.23056300268096513</v>
      </c>
    </row>
    <row r="29" spans="1:11">
      <c r="A29" s="9" t="s">
        <v>59</v>
      </c>
      <c r="B29" s="4">
        <f>SUM(B24:B28)</f>
        <v>7</v>
      </c>
      <c r="C29" s="4">
        <f t="shared" ref="C29:K29" si="1">SUM(C24:C28)</f>
        <v>173</v>
      </c>
      <c r="D29" s="4">
        <f t="shared" si="1"/>
        <v>5</v>
      </c>
      <c r="E29" s="4">
        <f t="shared" si="1"/>
        <v>72</v>
      </c>
      <c r="F29" s="4">
        <f t="shared" si="1"/>
        <v>20</v>
      </c>
      <c r="G29" s="4">
        <f t="shared" si="1"/>
        <v>0</v>
      </c>
      <c r="H29" s="4">
        <f t="shared" si="1"/>
        <v>81</v>
      </c>
      <c r="I29" s="4">
        <f t="shared" si="1"/>
        <v>15</v>
      </c>
      <c r="J29" s="4">
        <f t="shared" si="1"/>
        <v>373</v>
      </c>
      <c r="K29" s="27">
        <f t="shared" si="1"/>
        <v>1</v>
      </c>
    </row>
    <row r="30" spans="1:11">
      <c r="A30" s="39" t="str">
        <f>CONCATENATE("Note 1: ",[1]Contents!$AS$3)</f>
        <v>Note 1: Statistics after 28 March 2020 by region are based upon 'principal place of business' and not 'registered office'.</v>
      </c>
      <c r="B30" s="72"/>
      <c r="C30" s="72"/>
      <c r="D30" s="72"/>
      <c r="E30" s="72"/>
      <c r="F30" s="72"/>
      <c r="G30" s="72"/>
      <c r="H30" s="72"/>
      <c r="I30" s="72"/>
      <c r="J30" s="72"/>
    </row>
    <row r="31" spans="1:11">
      <c r="A31" s="11"/>
      <c r="J31" s="11"/>
    </row>
    <row r="32" spans="1:11" ht="29.25" customHeight="1">
      <c r="A32" s="112" t="s">
        <v>338</v>
      </c>
      <c r="B32" s="112"/>
      <c r="C32" s="112"/>
      <c r="D32" s="112"/>
      <c r="E32" s="112"/>
      <c r="F32" s="112"/>
      <c r="G32" s="112"/>
      <c r="H32" s="112"/>
      <c r="I32" s="112"/>
      <c r="J32" s="112"/>
    </row>
    <row r="33" spans="1:12" ht="34.5">
      <c r="A33" s="81" t="s">
        <v>61</v>
      </c>
      <c r="B33" s="45" t="s">
        <v>44</v>
      </c>
      <c r="C33" s="45" t="s">
        <v>45</v>
      </c>
      <c r="D33" s="45" t="s">
        <v>46</v>
      </c>
      <c r="E33" s="45" t="s">
        <v>47</v>
      </c>
      <c r="F33" s="45" t="s">
        <v>48</v>
      </c>
      <c r="G33" s="45" t="s">
        <v>49</v>
      </c>
      <c r="H33" s="45" t="s">
        <v>50</v>
      </c>
      <c r="I33" s="45" t="s">
        <v>51</v>
      </c>
      <c r="J33" s="31" t="s">
        <v>63</v>
      </c>
      <c r="K33" s="31" t="s">
        <v>53</v>
      </c>
    </row>
    <row r="34" spans="1:12">
      <c r="A34" s="6" t="s">
        <v>64</v>
      </c>
      <c r="B34" s="13">
        <v>2</v>
      </c>
      <c r="C34" s="13">
        <v>57</v>
      </c>
      <c r="D34" s="13">
        <v>2</v>
      </c>
      <c r="E34" s="13">
        <v>24</v>
      </c>
      <c r="F34" s="13">
        <v>2</v>
      </c>
      <c r="G34" s="13">
        <v>0</v>
      </c>
      <c r="H34" s="13">
        <v>10</v>
      </c>
      <c r="I34" s="13">
        <v>3</v>
      </c>
      <c r="J34" s="3">
        <f t="shared" ref="J34:J47" si="2">SUM(B34:I34)</f>
        <v>100</v>
      </c>
      <c r="K34" s="40">
        <f>+J34/$J$29</f>
        <v>0.26809651474530832</v>
      </c>
    </row>
    <row r="35" spans="1:12">
      <c r="A35" s="6" t="s">
        <v>65</v>
      </c>
      <c r="B35" s="13">
        <v>2</v>
      </c>
      <c r="C35" s="13">
        <v>90</v>
      </c>
      <c r="D35" s="13">
        <v>2</v>
      </c>
      <c r="E35" s="13">
        <v>22</v>
      </c>
      <c r="F35" s="13">
        <v>7</v>
      </c>
      <c r="G35" s="13">
        <v>0</v>
      </c>
      <c r="H35" s="13">
        <v>35</v>
      </c>
      <c r="I35" s="13">
        <v>7</v>
      </c>
      <c r="J35" s="3">
        <f t="shared" si="2"/>
        <v>165</v>
      </c>
      <c r="K35" s="40">
        <f t="shared" ref="K35:K47" si="3">+J35/$J$29</f>
        <v>0.44235924932975873</v>
      </c>
    </row>
    <row r="36" spans="1:12">
      <c r="A36" s="6" t="s">
        <v>66</v>
      </c>
      <c r="B36" s="13">
        <v>2</v>
      </c>
      <c r="C36" s="13">
        <v>22</v>
      </c>
      <c r="D36" s="13">
        <v>1</v>
      </c>
      <c r="E36" s="13">
        <v>12</v>
      </c>
      <c r="F36" s="13">
        <v>1</v>
      </c>
      <c r="G36" s="13">
        <v>0</v>
      </c>
      <c r="H36" s="13">
        <v>9</v>
      </c>
      <c r="I36" s="13">
        <v>2</v>
      </c>
      <c r="J36" s="3">
        <f t="shared" si="2"/>
        <v>49</v>
      </c>
      <c r="K36" s="40">
        <f t="shared" si="3"/>
        <v>0.13136729222520108</v>
      </c>
    </row>
    <row r="37" spans="1:12">
      <c r="A37" s="6" t="s">
        <v>67</v>
      </c>
      <c r="B37" s="13">
        <v>5</v>
      </c>
      <c r="C37" s="13">
        <v>90</v>
      </c>
      <c r="D37" s="13">
        <v>3</v>
      </c>
      <c r="E37" s="13">
        <v>46</v>
      </c>
      <c r="F37" s="13">
        <v>12</v>
      </c>
      <c r="G37" s="13">
        <v>0</v>
      </c>
      <c r="H37" s="13">
        <v>45</v>
      </c>
      <c r="I37" s="13">
        <v>10</v>
      </c>
      <c r="J37" s="3">
        <f t="shared" si="2"/>
        <v>211</v>
      </c>
      <c r="K37" s="40">
        <f t="shared" si="3"/>
        <v>0.56568364611260058</v>
      </c>
    </row>
    <row r="38" spans="1:12">
      <c r="A38" s="6" t="s">
        <v>68</v>
      </c>
      <c r="B38" s="13">
        <v>4</v>
      </c>
      <c r="C38" s="13">
        <v>85</v>
      </c>
      <c r="D38" s="13">
        <v>4</v>
      </c>
      <c r="E38" s="13">
        <v>35</v>
      </c>
      <c r="F38" s="13">
        <v>11</v>
      </c>
      <c r="G38" s="13">
        <v>0</v>
      </c>
      <c r="H38" s="13">
        <v>38</v>
      </c>
      <c r="I38" s="13">
        <v>8</v>
      </c>
      <c r="J38" s="3">
        <f t="shared" si="2"/>
        <v>185</v>
      </c>
      <c r="K38" s="40">
        <f t="shared" si="3"/>
        <v>0.49597855227882037</v>
      </c>
    </row>
    <row r="39" spans="1:12">
      <c r="A39" s="6" t="s">
        <v>69</v>
      </c>
      <c r="B39" s="13">
        <v>1</v>
      </c>
      <c r="C39" s="13">
        <v>35</v>
      </c>
      <c r="D39" s="13">
        <v>2</v>
      </c>
      <c r="E39" s="13">
        <v>25</v>
      </c>
      <c r="F39" s="13">
        <v>4</v>
      </c>
      <c r="G39" s="13">
        <v>0</v>
      </c>
      <c r="H39" s="13">
        <v>20</v>
      </c>
      <c r="I39" s="13">
        <v>5</v>
      </c>
      <c r="J39" s="3">
        <f t="shared" si="2"/>
        <v>92</v>
      </c>
      <c r="K39" s="40">
        <f t="shared" si="3"/>
        <v>0.24664879356568364</v>
      </c>
    </row>
    <row r="40" spans="1:12">
      <c r="A40" s="6" t="s">
        <v>70</v>
      </c>
      <c r="B40" s="13">
        <v>0</v>
      </c>
      <c r="C40" s="13">
        <v>5</v>
      </c>
      <c r="D40" s="13">
        <v>0</v>
      </c>
      <c r="E40" s="13">
        <v>6</v>
      </c>
      <c r="F40" s="13">
        <v>0</v>
      </c>
      <c r="G40" s="13">
        <v>0</v>
      </c>
      <c r="H40" s="13">
        <v>3</v>
      </c>
      <c r="I40" s="13">
        <v>0</v>
      </c>
      <c r="J40" s="3">
        <f t="shared" si="2"/>
        <v>14</v>
      </c>
      <c r="K40" s="40">
        <f t="shared" si="3"/>
        <v>3.7533512064343161E-2</v>
      </c>
    </row>
    <row r="41" spans="1:12">
      <c r="A41" s="6" t="s">
        <v>71</v>
      </c>
      <c r="B41" s="13">
        <v>0</v>
      </c>
      <c r="C41" s="13">
        <v>1</v>
      </c>
      <c r="D41" s="13">
        <v>0</v>
      </c>
      <c r="E41" s="13">
        <v>6</v>
      </c>
      <c r="F41" s="13">
        <v>1</v>
      </c>
      <c r="G41" s="13">
        <v>0</v>
      </c>
      <c r="H41" s="13">
        <v>2</v>
      </c>
      <c r="I41" s="13">
        <v>0</v>
      </c>
      <c r="J41" s="3">
        <f t="shared" si="2"/>
        <v>10</v>
      </c>
      <c r="K41" s="40">
        <f t="shared" si="3"/>
        <v>2.6809651474530832E-2</v>
      </c>
    </row>
    <row r="42" spans="1:12">
      <c r="A42" s="6" t="s">
        <v>72</v>
      </c>
      <c r="B42" s="13">
        <v>0</v>
      </c>
      <c r="C42" s="13">
        <v>0</v>
      </c>
      <c r="D42" s="13">
        <v>0</v>
      </c>
      <c r="E42" s="13">
        <v>0</v>
      </c>
      <c r="F42" s="13">
        <v>0</v>
      </c>
      <c r="G42" s="13">
        <v>0</v>
      </c>
      <c r="H42" s="13">
        <v>0</v>
      </c>
      <c r="I42" s="13">
        <v>0</v>
      </c>
      <c r="J42" s="3">
        <f t="shared" si="2"/>
        <v>0</v>
      </c>
      <c r="K42" s="40">
        <f t="shared" si="3"/>
        <v>0</v>
      </c>
    </row>
    <row r="43" spans="1:12">
      <c r="A43" s="6" t="s">
        <v>73</v>
      </c>
      <c r="B43" s="13">
        <v>0</v>
      </c>
      <c r="C43" s="13">
        <v>2</v>
      </c>
      <c r="D43" s="13">
        <v>0</v>
      </c>
      <c r="E43" s="13">
        <v>6</v>
      </c>
      <c r="F43" s="13">
        <v>0</v>
      </c>
      <c r="G43" s="13">
        <v>0</v>
      </c>
      <c r="H43" s="13">
        <v>1</v>
      </c>
      <c r="I43" s="13">
        <v>1</v>
      </c>
      <c r="J43" s="3">
        <f t="shared" si="2"/>
        <v>10</v>
      </c>
      <c r="K43" s="40">
        <f t="shared" si="3"/>
        <v>2.6809651474530832E-2</v>
      </c>
    </row>
    <row r="44" spans="1:12">
      <c r="A44" s="6" t="s">
        <v>74</v>
      </c>
      <c r="B44" s="13">
        <v>5</v>
      </c>
      <c r="C44" s="13">
        <v>73</v>
      </c>
      <c r="D44" s="13">
        <v>4</v>
      </c>
      <c r="E44" s="13">
        <v>45</v>
      </c>
      <c r="F44" s="13">
        <v>10</v>
      </c>
      <c r="G44" s="13">
        <v>0</v>
      </c>
      <c r="H44" s="13">
        <v>30</v>
      </c>
      <c r="I44" s="13">
        <v>6</v>
      </c>
      <c r="J44" s="3">
        <f t="shared" si="2"/>
        <v>173</v>
      </c>
      <c r="K44" s="40">
        <f>+J44/$J$29</f>
        <v>0.46380697050938335</v>
      </c>
    </row>
    <row r="45" spans="1:12">
      <c r="A45" s="6" t="s">
        <v>75</v>
      </c>
      <c r="B45" s="13">
        <v>0</v>
      </c>
      <c r="C45" s="13">
        <v>0</v>
      </c>
      <c r="D45" s="13">
        <v>0</v>
      </c>
      <c r="E45" s="13">
        <v>1</v>
      </c>
      <c r="F45" s="13">
        <v>0</v>
      </c>
      <c r="G45" s="13">
        <v>0</v>
      </c>
      <c r="H45" s="13">
        <v>1</v>
      </c>
      <c r="I45" s="13">
        <v>0</v>
      </c>
      <c r="J45" s="3">
        <f>SUM(B45:I45)</f>
        <v>2</v>
      </c>
      <c r="K45" s="40">
        <f t="shared" si="3"/>
        <v>5.3619302949061663E-3</v>
      </c>
    </row>
    <row r="46" spans="1:12">
      <c r="A46" s="6" t="s">
        <v>76</v>
      </c>
      <c r="B46" s="13">
        <v>0</v>
      </c>
      <c r="C46" s="13">
        <v>5</v>
      </c>
      <c r="D46" s="13">
        <v>1</v>
      </c>
      <c r="E46" s="13">
        <v>7</v>
      </c>
      <c r="F46" s="13">
        <v>1</v>
      </c>
      <c r="G46" s="13">
        <v>0</v>
      </c>
      <c r="H46" s="13">
        <v>0</v>
      </c>
      <c r="I46" s="13">
        <v>0</v>
      </c>
      <c r="J46" s="3">
        <f t="shared" si="2"/>
        <v>14</v>
      </c>
      <c r="K46" s="40">
        <f t="shared" si="3"/>
        <v>3.7533512064343161E-2</v>
      </c>
      <c r="L46" s="1"/>
    </row>
    <row r="47" spans="1:12">
      <c r="A47" s="7" t="s">
        <v>77</v>
      </c>
      <c r="B47" s="13">
        <v>4</v>
      </c>
      <c r="C47" s="13">
        <v>76</v>
      </c>
      <c r="D47" s="13">
        <v>2</v>
      </c>
      <c r="E47" s="13">
        <v>15</v>
      </c>
      <c r="F47" s="13">
        <v>6</v>
      </c>
      <c r="G47" s="13">
        <v>0</v>
      </c>
      <c r="H47" s="13">
        <v>23</v>
      </c>
      <c r="I47" s="13">
        <v>6</v>
      </c>
      <c r="J47" s="3">
        <f t="shared" si="2"/>
        <v>132</v>
      </c>
      <c r="K47" s="40">
        <f t="shared" si="3"/>
        <v>0.35388739946380698</v>
      </c>
    </row>
    <row r="48" spans="1:12">
      <c r="A48" s="9" t="s">
        <v>59</v>
      </c>
      <c r="B48" s="4">
        <f t="shared" ref="B48:J48" si="4">SUM(B34:B47)</f>
        <v>25</v>
      </c>
      <c r="C48" s="4">
        <f t="shared" si="4"/>
        <v>541</v>
      </c>
      <c r="D48" s="4">
        <f t="shared" si="4"/>
        <v>21</v>
      </c>
      <c r="E48" s="4">
        <f t="shared" si="4"/>
        <v>250</v>
      </c>
      <c r="F48" s="4">
        <f t="shared" si="4"/>
        <v>55</v>
      </c>
      <c r="G48" s="4">
        <f t="shared" si="4"/>
        <v>0</v>
      </c>
      <c r="H48" s="4">
        <f t="shared" si="4"/>
        <v>217</v>
      </c>
      <c r="I48" s="4">
        <f t="shared" si="4"/>
        <v>48</v>
      </c>
      <c r="J48" s="4">
        <f t="shared" si="4"/>
        <v>1157</v>
      </c>
      <c r="K48" s="4"/>
    </row>
    <row r="49" spans="1:16">
      <c r="A49" s="39" t="str">
        <f>CONCATENATE("Note 1: ",[1]Contents!$AS$3)</f>
        <v>Note 1: Statistics after 28 March 2020 by region are based upon 'principal place of business' and not 'registered office'.</v>
      </c>
      <c r="B49" s="3"/>
      <c r="C49" s="3"/>
      <c r="D49" s="3"/>
      <c r="E49" s="3"/>
      <c r="F49" s="3"/>
      <c r="G49" s="3"/>
      <c r="H49" s="3"/>
      <c r="I49" s="3"/>
      <c r="J49" s="3"/>
    </row>
    <row r="50" spans="1:16">
      <c r="A50" s="105" t="s">
        <v>78</v>
      </c>
      <c r="B50" s="105"/>
      <c r="C50" s="105"/>
      <c r="D50" s="105"/>
      <c r="E50" s="105"/>
      <c r="F50" s="105"/>
      <c r="G50" s="105"/>
      <c r="H50" s="105"/>
      <c r="I50" s="105"/>
      <c r="J50" s="105"/>
      <c r="K50" s="105"/>
      <c r="L50" s="105"/>
      <c r="M50" s="105"/>
      <c r="N50" s="105"/>
      <c r="O50" s="105"/>
      <c r="P50" s="105"/>
    </row>
    <row r="51" spans="1:16">
      <c r="A51" s="100"/>
      <c r="B51" s="100"/>
      <c r="C51" s="100"/>
      <c r="D51" s="100"/>
      <c r="E51" s="100"/>
      <c r="F51" s="100"/>
      <c r="G51" s="100"/>
      <c r="H51" s="100"/>
      <c r="I51" s="100"/>
      <c r="J51" s="100"/>
    </row>
    <row r="52" spans="1:16" ht="26.25" customHeight="1">
      <c r="A52" s="103" t="s">
        <v>339</v>
      </c>
      <c r="B52" s="103"/>
      <c r="C52" s="103"/>
      <c r="D52" s="103"/>
      <c r="E52" s="103"/>
      <c r="F52" s="103"/>
      <c r="G52" s="103"/>
      <c r="H52" s="103"/>
      <c r="I52" s="103"/>
      <c r="J52" s="103"/>
    </row>
    <row r="53" spans="1:16" ht="34.5">
      <c r="A53" s="80"/>
      <c r="B53" s="1" t="s">
        <v>44</v>
      </c>
      <c r="C53" s="1" t="s">
        <v>45</v>
      </c>
      <c r="D53" s="1" t="s">
        <v>46</v>
      </c>
      <c r="E53" s="1" t="s">
        <v>47</v>
      </c>
      <c r="F53" s="1" t="s">
        <v>62</v>
      </c>
      <c r="G53" s="1" t="s">
        <v>49</v>
      </c>
      <c r="H53" s="1" t="s">
        <v>50</v>
      </c>
      <c r="I53" s="1" t="s">
        <v>51</v>
      </c>
      <c r="J53" s="2" t="s">
        <v>59</v>
      </c>
      <c r="K53" s="31" t="s">
        <v>53</v>
      </c>
    </row>
    <row r="54" spans="1:16">
      <c r="A54" s="106" t="s">
        <v>80</v>
      </c>
      <c r="B54" s="106"/>
      <c r="C54" s="106"/>
      <c r="D54" s="106"/>
      <c r="E54" s="106"/>
      <c r="F54" s="106"/>
      <c r="G54" s="106"/>
      <c r="H54" s="106"/>
      <c r="I54" s="106"/>
      <c r="J54" s="106"/>
      <c r="K54" s="61"/>
    </row>
    <row r="55" spans="1:16">
      <c r="A55" s="69" t="s">
        <v>81</v>
      </c>
      <c r="B55" s="13">
        <v>7</v>
      </c>
      <c r="C55" s="13">
        <v>140</v>
      </c>
      <c r="D55" s="13">
        <v>5</v>
      </c>
      <c r="E55" s="13">
        <v>53</v>
      </c>
      <c r="F55" s="13">
        <v>20</v>
      </c>
      <c r="G55" s="13">
        <v>0</v>
      </c>
      <c r="H55" s="13">
        <v>66</v>
      </c>
      <c r="I55" s="13">
        <v>12</v>
      </c>
      <c r="J55" s="3">
        <f>SUM(B55:I55)</f>
        <v>303</v>
      </c>
      <c r="K55" s="40">
        <f>+J55/$J$29</f>
        <v>0.81233243967828417</v>
      </c>
    </row>
    <row r="56" spans="1:16" ht="22.5">
      <c r="A56" s="80" t="s">
        <v>82</v>
      </c>
      <c r="B56" s="13">
        <v>5</v>
      </c>
      <c r="C56" s="13">
        <v>124</v>
      </c>
      <c r="D56" s="13">
        <v>5</v>
      </c>
      <c r="E56" s="13">
        <v>49</v>
      </c>
      <c r="F56" s="13">
        <v>7</v>
      </c>
      <c r="G56" s="13">
        <v>0</v>
      </c>
      <c r="H56" s="13">
        <v>52</v>
      </c>
      <c r="I56" s="13">
        <v>10</v>
      </c>
      <c r="J56" s="3">
        <f t="shared" ref="J56:J68" si="5">SUM(B56:I56)</f>
        <v>252</v>
      </c>
      <c r="K56" s="40">
        <f>+J56/$J$29</f>
        <v>0.67560321715817695</v>
      </c>
    </row>
    <row r="57" spans="1:16" ht="22.5">
      <c r="A57" s="80" t="s">
        <v>83</v>
      </c>
      <c r="B57" s="13">
        <v>2</v>
      </c>
      <c r="C57" s="13">
        <v>100</v>
      </c>
      <c r="D57" s="13">
        <v>2</v>
      </c>
      <c r="E57" s="13">
        <v>20</v>
      </c>
      <c r="F57" s="13">
        <v>11</v>
      </c>
      <c r="G57" s="13">
        <v>0</v>
      </c>
      <c r="H57" s="13">
        <v>38</v>
      </c>
      <c r="I57" s="13">
        <v>8</v>
      </c>
      <c r="J57" s="3">
        <f t="shared" si="5"/>
        <v>181</v>
      </c>
      <c r="K57" s="40">
        <f t="shared" ref="K57:K68" si="6">+J57/$J$29</f>
        <v>0.48525469168900803</v>
      </c>
    </row>
    <row r="58" spans="1:16" ht="22.5">
      <c r="A58" s="80" t="s">
        <v>84</v>
      </c>
      <c r="B58" s="13">
        <v>0</v>
      </c>
      <c r="C58" s="13">
        <v>49</v>
      </c>
      <c r="D58" s="13">
        <v>3</v>
      </c>
      <c r="E58" s="13">
        <v>14</v>
      </c>
      <c r="F58" s="13">
        <v>5</v>
      </c>
      <c r="G58" s="13">
        <v>0</v>
      </c>
      <c r="H58" s="13">
        <v>19</v>
      </c>
      <c r="I58" s="13">
        <v>2</v>
      </c>
      <c r="J58" s="3">
        <f t="shared" si="5"/>
        <v>92</v>
      </c>
      <c r="K58" s="40">
        <f t="shared" si="6"/>
        <v>0.24664879356568364</v>
      </c>
    </row>
    <row r="59" spans="1:16">
      <c r="A59" s="80" t="s">
        <v>85</v>
      </c>
      <c r="B59" s="13">
        <v>0</v>
      </c>
      <c r="C59" s="13">
        <v>47</v>
      </c>
      <c r="D59" s="13">
        <v>2</v>
      </c>
      <c r="E59" s="13">
        <v>13</v>
      </c>
      <c r="F59" s="13">
        <v>6</v>
      </c>
      <c r="G59" s="13">
        <v>0</v>
      </c>
      <c r="H59" s="13">
        <v>16</v>
      </c>
      <c r="I59" s="13">
        <v>3</v>
      </c>
      <c r="J59" s="3">
        <f t="shared" si="5"/>
        <v>87</v>
      </c>
      <c r="K59" s="40">
        <f t="shared" si="6"/>
        <v>0.23324396782841822</v>
      </c>
    </row>
    <row r="60" spans="1:16" ht="22.5">
      <c r="A60" s="80" t="s">
        <v>86</v>
      </c>
      <c r="B60" s="13">
        <v>0</v>
      </c>
      <c r="C60" s="13">
        <v>53</v>
      </c>
      <c r="D60" s="13">
        <v>4</v>
      </c>
      <c r="E60" s="13">
        <v>15</v>
      </c>
      <c r="F60" s="13">
        <v>6</v>
      </c>
      <c r="G60" s="13">
        <v>0</v>
      </c>
      <c r="H60" s="13">
        <v>17</v>
      </c>
      <c r="I60" s="13">
        <v>4</v>
      </c>
      <c r="J60" s="3">
        <f t="shared" si="5"/>
        <v>99</v>
      </c>
      <c r="K60" s="40">
        <f t="shared" si="6"/>
        <v>0.26541554959785524</v>
      </c>
    </row>
    <row r="61" spans="1:16" ht="22.5">
      <c r="A61" s="80" t="s">
        <v>87</v>
      </c>
      <c r="B61" s="13">
        <v>0</v>
      </c>
      <c r="C61" s="13">
        <v>3</v>
      </c>
      <c r="D61" s="13">
        <v>1</v>
      </c>
      <c r="E61" s="13">
        <v>9</v>
      </c>
      <c r="F61" s="13">
        <v>0</v>
      </c>
      <c r="G61" s="13">
        <v>0</v>
      </c>
      <c r="H61" s="13">
        <v>0</v>
      </c>
      <c r="I61" s="13">
        <v>0</v>
      </c>
      <c r="J61" s="3">
        <f t="shared" si="5"/>
        <v>13</v>
      </c>
      <c r="K61" s="40">
        <f t="shared" si="6"/>
        <v>3.4852546916890083E-2</v>
      </c>
    </row>
    <row r="62" spans="1:16">
      <c r="A62" s="80" t="s">
        <v>88</v>
      </c>
      <c r="B62" s="13">
        <v>0</v>
      </c>
      <c r="C62" s="13">
        <v>3</v>
      </c>
      <c r="D62" s="13">
        <v>0</v>
      </c>
      <c r="E62" s="13">
        <v>0</v>
      </c>
      <c r="F62" s="13">
        <v>1</v>
      </c>
      <c r="G62" s="13">
        <v>0</v>
      </c>
      <c r="H62" s="13">
        <v>2</v>
      </c>
      <c r="I62" s="13">
        <v>0</v>
      </c>
      <c r="J62" s="3">
        <f t="shared" si="5"/>
        <v>6</v>
      </c>
      <c r="K62" s="40">
        <f t="shared" si="6"/>
        <v>1.6085790884718499E-2</v>
      </c>
    </row>
    <row r="63" spans="1:16" s="12" customFormat="1" ht="33.75">
      <c r="A63" s="80" t="s">
        <v>89</v>
      </c>
      <c r="B63" s="13">
        <v>0</v>
      </c>
      <c r="C63" s="13">
        <v>2</v>
      </c>
      <c r="D63" s="13">
        <v>0</v>
      </c>
      <c r="E63" s="13">
        <v>2</v>
      </c>
      <c r="F63" s="13">
        <v>0</v>
      </c>
      <c r="G63" s="13">
        <v>0</v>
      </c>
      <c r="H63" s="13">
        <v>0</v>
      </c>
      <c r="I63" s="13">
        <v>0</v>
      </c>
      <c r="J63" s="3">
        <f t="shared" si="5"/>
        <v>4</v>
      </c>
      <c r="K63" s="40">
        <f t="shared" si="6"/>
        <v>1.0723860589812333E-2</v>
      </c>
    </row>
    <row r="64" spans="1:16" ht="22.5">
      <c r="A64" s="80" t="s">
        <v>90</v>
      </c>
      <c r="B64" s="13">
        <v>0</v>
      </c>
      <c r="C64" s="13">
        <v>2</v>
      </c>
      <c r="D64" s="13">
        <v>0</v>
      </c>
      <c r="E64" s="13">
        <v>2</v>
      </c>
      <c r="F64" s="13">
        <v>0</v>
      </c>
      <c r="G64" s="13">
        <v>0</v>
      </c>
      <c r="H64" s="13">
        <v>0</v>
      </c>
      <c r="I64" s="13">
        <v>1</v>
      </c>
      <c r="J64" s="3">
        <f t="shared" si="5"/>
        <v>5</v>
      </c>
      <c r="K64" s="40">
        <f t="shared" si="6"/>
        <v>1.3404825737265416E-2</v>
      </c>
    </row>
    <row r="65" spans="1:16" ht="22.5">
      <c r="A65" s="80" t="s">
        <v>91</v>
      </c>
      <c r="B65" s="13">
        <v>0</v>
      </c>
      <c r="C65" s="13">
        <v>0</v>
      </c>
      <c r="D65" s="13">
        <v>1</v>
      </c>
      <c r="E65" s="13">
        <v>3</v>
      </c>
      <c r="F65" s="13">
        <v>0</v>
      </c>
      <c r="G65" s="13">
        <v>0</v>
      </c>
      <c r="H65" s="13">
        <v>0</v>
      </c>
      <c r="I65" s="13">
        <v>0</v>
      </c>
      <c r="J65" s="3">
        <f t="shared" si="5"/>
        <v>4</v>
      </c>
      <c r="K65" s="40">
        <f t="shared" si="6"/>
        <v>1.0723860589812333E-2</v>
      </c>
    </row>
    <row r="66" spans="1:16" ht="22.5">
      <c r="A66" s="80" t="s">
        <v>92</v>
      </c>
      <c r="B66" s="13">
        <v>0</v>
      </c>
      <c r="C66" s="13">
        <v>1</v>
      </c>
      <c r="D66" s="13">
        <v>0</v>
      </c>
      <c r="E66" s="13">
        <v>2</v>
      </c>
      <c r="F66" s="13">
        <v>0</v>
      </c>
      <c r="G66" s="13">
        <v>0</v>
      </c>
      <c r="H66" s="13">
        <v>0</v>
      </c>
      <c r="I66" s="13">
        <v>1</v>
      </c>
      <c r="J66" s="3">
        <f t="shared" si="5"/>
        <v>4</v>
      </c>
      <c r="K66" s="40">
        <f t="shared" si="6"/>
        <v>1.0723860589812333E-2</v>
      </c>
    </row>
    <row r="67" spans="1:16" ht="22.5">
      <c r="A67" s="80" t="s">
        <v>93</v>
      </c>
      <c r="B67" s="13">
        <v>0</v>
      </c>
      <c r="C67" s="13">
        <v>0</v>
      </c>
      <c r="D67" s="13">
        <v>0</v>
      </c>
      <c r="E67" s="13">
        <v>0</v>
      </c>
      <c r="F67" s="13">
        <v>0</v>
      </c>
      <c r="G67" s="13">
        <v>0</v>
      </c>
      <c r="H67" s="13">
        <v>0</v>
      </c>
      <c r="I67" s="13">
        <v>0</v>
      </c>
      <c r="J67" s="3">
        <f t="shared" si="5"/>
        <v>0</v>
      </c>
      <c r="K67" s="40">
        <f t="shared" si="6"/>
        <v>0</v>
      </c>
    </row>
    <row r="68" spans="1:16" ht="22.5">
      <c r="A68" s="80" t="s">
        <v>94</v>
      </c>
      <c r="B68" s="13">
        <v>0</v>
      </c>
      <c r="C68" s="13">
        <v>1</v>
      </c>
      <c r="D68" s="13">
        <v>0</v>
      </c>
      <c r="E68" s="13">
        <v>0</v>
      </c>
      <c r="F68" s="13">
        <v>0</v>
      </c>
      <c r="G68" s="13">
        <v>0</v>
      </c>
      <c r="H68" s="13">
        <v>0</v>
      </c>
      <c r="I68" s="13">
        <v>0</v>
      </c>
      <c r="J68" s="3">
        <f t="shared" si="5"/>
        <v>1</v>
      </c>
      <c r="K68" s="40">
        <f t="shared" si="6"/>
        <v>2.6809651474530832E-3</v>
      </c>
    </row>
    <row r="69" spans="1:16" ht="14.45" customHeight="1">
      <c r="A69" s="53" t="s">
        <v>59</v>
      </c>
      <c r="B69" s="4">
        <f>SUM(B55:B68)</f>
        <v>14</v>
      </c>
      <c r="C69" s="4">
        <f t="shared" ref="C69:J69" si="7">SUM(C55:C68)</f>
        <v>525</v>
      </c>
      <c r="D69" s="4">
        <f t="shared" si="7"/>
        <v>23</v>
      </c>
      <c r="E69" s="4">
        <f t="shared" si="7"/>
        <v>182</v>
      </c>
      <c r="F69" s="4">
        <f t="shared" si="7"/>
        <v>56</v>
      </c>
      <c r="G69" s="4">
        <f t="shared" si="7"/>
        <v>0</v>
      </c>
      <c r="H69" s="4">
        <f t="shared" si="7"/>
        <v>210</v>
      </c>
      <c r="I69" s="4">
        <f t="shared" si="7"/>
        <v>41</v>
      </c>
      <c r="J69" s="4">
        <f t="shared" si="7"/>
        <v>1051</v>
      </c>
      <c r="K69" s="4"/>
    </row>
    <row r="70" spans="1:16" ht="14.45" customHeight="1">
      <c r="A70" s="39" t="str">
        <f>CONCATENATE("Note 1: ",[1]Contents!$AS$3)</f>
        <v>Note 1: Statistics after 28 March 2020 by region are based upon 'principal place of business' and not 'registered office'.</v>
      </c>
      <c r="B70" s="3"/>
      <c r="C70" s="3"/>
      <c r="D70" s="3"/>
      <c r="E70" s="3"/>
      <c r="F70" s="3"/>
      <c r="G70" s="3"/>
      <c r="H70" s="3"/>
      <c r="I70" s="3"/>
      <c r="J70" s="3"/>
      <c r="K70" s="52"/>
    </row>
    <row r="71" spans="1:16" ht="14.45" customHeight="1">
      <c r="A71" s="6" t="s">
        <v>95</v>
      </c>
      <c r="B71" s="3"/>
      <c r="C71" s="3"/>
      <c r="D71" s="3"/>
      <c r="E71" s="3"/>
      <c r="F71" s="3"/>
      <c r="G71" s="3"/>
      <c r="H71" s="3"/>
      <c r="I71" s="3"/>
      <c r="J71" s="3"/>
      <c r="K71" s="52"/>
    </row>
    <row r="72" spans="1:16" ht="28.5" customHeight="1">
      <c r="A72" s="98" t="s">
        <v>307</v>
      </c>
      <c r="B72" s="98"/>
      <c r="C72" s="98"/>
      <c r="D72" s="98"/>
      <c r="E72" s="98"/>
      <c r="F72" s="98"/>
      <c r="G72" s="98"/>
      <c r="H72" s="98"/>
      <c r="I72" s="98"/>
      <c r="J72" s="98"/>
      <c r="K72" s="52"/>
      <c r="L72" s="39"/>
      <c r="M72" s="39"/>
      <c r="N72" s="39"/>
      <c r="O72" s="39"/>
      <c r="P72" s="39"/>
    </row>
    <row r="73" spans="1:16">
      <c r="A73" s="98" t="s">
        <v>97</v>
      </c>
      <c r="B73" s="98"/>
      <c r="C73" s="98"/>
      <c r="D73" s="98"/>
      <c r="E73" s="98"/>
      <c r="F73" s="98"/>
      <c r="G73" s="98"/>
      <c r="H73" s="98"/>
      <c r="I73" s="98"/>
      <c r="J73" s="98"/>
      <c r="K73" s="52"/>
      <c r="L73" s="39"/>
      <c r="M73" s="39"/>
      <c r="N73" s="39"/>
      <c r="O73" s="39"/>
      <c r="P73" s="39"/>
    </row>
    <row r="74" spans="1:16" ht="14.45" customHeight="1">
      <c r="A74" s="63"/>
      <c r="B74" s="3"/>
      <c r="C74" s="3"/>
      <c r="D74" s="3"/>
      <c r="E74" s="3"/>
      <c r="F74" s="3"/>
      <c r="G74" s="3"/>
      <c r="H74" s="3"/>
      <c r="I74" s="3"/>
      <c r="J74" s="3"/>
    </row>
    <row r="75" spans="1:16" ht="30" customHeight="1">
      <c r="A75" s="103" t="s">
        <v>340</v>
      </c>
      <c r="B75" s="103"/>
      <c r="C75" s="103"/>
      <c r="D75" s="103"/>
      <c r="E75" s="103"/>
      <c r="F75" s="103"/>
      <c r="G75" s="103"/>
      <c r="H75" s="103"/>
      <c r="I75" s="103"/>
      <c r="J75" s="103"/>
    </row>
    <row r="76" spans="1:16" ht="34.5">
      <c r="A76" s="80"/>
      <c r="B76" s="1" t="s">
        <v>44</v>
      </c>
      <c r="C76" s="1" t="s">
        <v>45</v>
      </c>
      <c r="D76" s="1" t="s">
        <v>46</v>
      </c>
      <c r="E76" s="1" t="s">
        <v>47</v>
      </c>
      <c r="F76" s="1" t="s">
        <v>62</v>
      </c>
      <c r="G76" s="1" t="s">
        <v>49</v>
      </c>
      <c r="H76" s="1" t="s">
        <v>50</v>
      </c>
      <c r="I76" s="1" t="s">
        <v>51</v>
      </c>
      <c r="J76" s="2" t="s">
        <v>59</v>
      </c>
      <c r="K76" s="31" t="s">
        <v>53</v>
      </c>
    </row>
    <row r="77" spans="1:16">
      <c r="A77" s="106" t="s">
        <v>80</v>
      </c>
      <c r="B77" s="106"/>
      <c r="C77" s="106"/>
      <c r="D77" s="106"/>
      <c r="E77" s="106"/>
      <c r="F77" s="106"/>
      <c r="G77" s="106"/>
      <c r="H77" s="106"/>
      <c r="I77" s="106"/>
      <c r="J77" s="106"/>
      <c r="K77" s="61"/>
    </row>
    <row r="78" spans="1:16">
      <c r="A78" s="80" t="s">
        <v>99</v>
      </c>
      <c r="B78" s="13">
        <v>5</v>
      </c>
      <c r="C78" s="13">
        <v>123</v>
      </c>
      <c r="D78" s="13">
        <v>5</v>
      </c>
      <c r="E78" s="13">
        <v>49</v>
      </c>
      <c r="F78" s="13">
        <v>7</v>
      </c>
      <c r="G78" s="13">
        <v>0</v>
      </c>
      <c r="H78" s="13">
        <v>52</v>
      </c>
      <c r="I78" s="13">
        <v>10</v>
      </c>
      <c r="J78" s="3">
        <f>SUM(B78:I78)</f>
        <v>251</v>
      </c>
      <c r="K78" s="40">
        <f>+J78/$J$29</f>
        <v>0.67292225201072386</v>
      </c>
    </row>
    <row r="79" spans="1:16">
      <c r="A79" s="80" t="s">
        <v>100</v>
      </c>
      <c r="B79" s="13">
        <v>5</v>
      </c>
      <c r="C79" s="13">
        <v>86</v>
      </c>
      <c r="D79" s="13">
        <v>3</v>
      </c>
      <c r="E79" s="13">
        <v>28</v>
      </c>
      <c r="F79" s="13">
        <v>4</v>
      </c>
      <c r="G79" s="13">
        <v>0</v>
      </c>
      <c r="H79" s="13">
        <v>32</v>
      </c>
      <c r="I79" s="13">
        <v>6</v>
      </c>
      <c r="J79" s="3">
        <f t="shared" ref="J79:J82" si="8">SUM(B79:I79)</f>
        <v>164</v>
      </c>
      <c r="K79" s="40">
        <f t="shared" ref="K79:K82" si="9">+J79/$J$29</f>
        <v>0.43967828418230565</v>
      </c>
    </row>
    <row r="80" spans="1:16">
      <c r="A80" s="80" t="s">
        <v>101</v>
      </c>
      <c r="B80" s="13">
        <v>0</v>
      </c>
      <c r="C80" s="13">
        <v>45</v>
      </c>
      <c r="D80" s="13">
        <v>1</v>
      </c>
      <c r="E80" s="13">
        <v>21</v>
      </c>
      <c r="F80" s="13">
        <v>2</v>
      </c>
      <c r="G80" s="13">
        <v>0</v>
      </c>
      <c r="H80" s="13">
        <v>14</v>
      </c>
      <c r="I80" s="13">
        <v>3</v>
      </c>
      <c r="J80" s="3">
        <f t="shared" si="8"/>
        <v>86</v>
      </c>
      <c r="K80" s="40">
        <f t="shared" si="9"/>
        <v>0.23056300268096513</v>
      </c>
    </row>
    <row r="81" spans="1:11">
      <c r="A81" s="80" t="s">
        <v>102</v>
      </c>
      <c r="B81" s="13">
        <v>0</v>
      </c>
      <c r="C81" s="13">
        <v>16</v>
      </c>
      <c r="D81" s="13">
        <v>1</v>
      </c>
      <c r="E81" s="13">
        <v>9</v>
      </c>
      <c r="F81" s="13">
        <v>0</v>
      </c>
      <c r="G81" s="13">
        <v>0</v>
      </c>
      <c r="H81" s="13">
        <v>4</v>
      </c>
      <c r="I81" s="13">
        <v>0</v>
      </c>
      <c r="J81" s="3">
        <f>SUM(B81:I81)</f>
        <v>30</v>
      </c>
      <c r="K81" s="40">
        <f t="shared" si="9"/>
        <v>8.0428954423592491E-2</v>
      </c>
    </row>
    <row r="82" spans="1:11">
      <c r="A82" s="80" t="s">
        <v>103</v>
      </c>
      <c r="B82" s="13">
        <v>0</v>
      </c>
      <c r="C82" s="13">
        <v>12</v>
      </c>
      <c r="D82" s="13">
        <v>2</v>
      </c>
      <c r="E82" s="13">
        <v>8</v>
      </c>
      <c r="F82" s="13">
        <v>0</v>
      </c>
      <c r="G82" s="13">
        <v>0</v>
      </c>
      <c r="H82" s="13">
        <v>5</v>
      </c>
      <c r="I82" s="13">
        <v>0</v>
      </c>
      <c r="J82" s="3">
        <f t="shared" si="8"/>
        <v>27</v>
      </c>
      <c r="K82" s="40">
        <f t="shared" si="9"/>
        <v>7.2386058981233251E-2</v>
      </c>
    </row>
    <row r="83" spans="1:11" ht="14.45" customHeight="1">
      <c r="A83" s="53" t="s">
        <v>59</v>
      </c>
      <c r="B83" s="4">
        <f t="shared" ref="B83:J83" si="10">SUM(B78:B82)</f>
        <v>10</v>
      </c>
      <c r="C83" s="4">
        <f t="shared" si="10"/>
        <v>282</v>
      </c>
      <c r="D83" s="4">
        <f t="shared" si="10"/>
        <v>12</v>
      </c>
      <c r="E83" s="4">
        <f t="shared" si="10"/>
        <v>115</v>
      </c>
      <c r="F83" s="4">
        <f t="shared" si="10"/>
        <v>13</v>
      </c>
      <c r="G83" s="4">
        <f t="shared" si="10"/>
        <v>0</v>
      </c>
      <c r="H83" s="4">
        <f t="shared" si="10"/>
        <v>107</v>
      </c>
      <c r="I83" s="4">
        <f t="shared" si="10"/>
        <v>19</v>
      </c>
      <c r="J83" s="4">
        <f t="shared" si="10"/>
        <v>558</v>
      </c>
      <c r="K83" s="4"/>
    </row>
    <row r="84" spans="1:11" ht="14.45" customHeight="1">
      <c r="A84" s="39" t="str">
        <f>CONCATENATE("Note 1: ",[1]Contents!$AS$3)</f>
        <v>Note 1: Statistics after 28 March 2020 by region are based upon 'principal place of business' and not 'registered office'.</v>
      </c>
      <c r="B84" s="3"/>
      <c r="C84" s="3"/>
      <c r="D84" s="3"/>
      <c r="E84" s="3"/>
      <c r="F84" s="3"/>
      <c r="G84" s="3"/>
      <c r="H84" s="3"/>
      <c r="I84" s="3"/>
      <c r="J84" s="3"/>
      <c r="K84" s="40"/>
    </row>
    <row r="85" spans="1:11" ht="14.45" customHeight="1">
      <c r="A85" s="39" t="s">
        <v>95</v>
      </c>
      <c r="B85" s="3"/>
      <c r="C85" s="3"/>
      <c r="D85" s="3"/>
      <c r="E85" s="3"/>
      <c r="F85" s="3"/>
      <c r="G85" s="3"/>
      <c r="H85" s="3"/>
      <c r="I85" s="3"/>
      <c r="J85" s="3"/>
      <c r="K85" s="40"/>
    </row>
    <row r="86" spans="1:11" ht="15" customHeight="1">
      <c r="A86" s="6"/>
      <c r="B86" s="73"/>
      <c r="C86" s="73"/>
      <c r="D86" s="73"/>
      <c r="E86" s="73"/>
      <c r="F86" s="73"/>
      <c r="G86" s="73"/>
      <c r="H86" s="73"/>
      <c r="I86" s="73"/>
      <c r="J86" s="73"/>
      <c r="K86" s="3"/>
    </row>
    <row r="87" spans="1:11" ht="30" customHeight="1">
      <c r="A87" s="103" t="s">
        <v>341</v>
      </c>
      <c r="B87" s="103"/>
      <c r="C87" s="103"/>
      <c r="D87" s="103"/>
      <c r="E87" s="103"/>
      <c r="F87" s="103"/>
      <c r="G87" s="103"/>
      <c r="H87" s="103"/>
      <c r="I87" s="103"/>
      <c r="J87" s="103"/>
    </row>
    <row r="88" spans="1:11" ht="34.5">
      <c r="A88" s="81"/>
      <c r="B88" s="1" t="s">
        <v>44</v>
      </c>
      <c r="C88" s="1" t="s">
        <v>45</v>
      </c>
      <c r="D88" s="1" t="s">
        <v>46</v>
      </c>
      <c r="E88" s="1" t="s">
        <v>47</v>
      </c>
      <c r="F88" s="1" t="s">
        <v>48</v>
      </c>
      <c r="G88" s="1" t="s">
        <v>49</v>
      </c>
      <c r="H88" s="1" t="s">
        <v>50</v>
      </c>
      <c r="I88" s="1" t="s">
        <v>51</v>
      </c>
      <c r="J88" s="2" t="s">
        <v>52</v>
      </c>
      <c r="K88" s="31" t="s">
        <v>53</v>
      </c>
    </row>
    <row r="89" spans="1:11">
      <c r="A89" s="96" t="s">
        <v>105</v>
      </c>
      <c r="B89" s="96"/>
      <c r="C89" s="96"/>
      <c r="D89" s="96"/>
      <c r="E89" s="96"/>
      <c r="F89" s="96"/>
      <c r="G89" s="96"/>
      <c r="H89" s="96"/>
      <c r="I89" s="96"/>
      <c r="J89" s="96"/>
      <c r="K89" s="61"/>
    </row>
    <row r="90" spans="1:11">
      <c r="A90" s="5" t="s">
        <v>106</v>
      </c>
      <c r="B90" s="13">
        <v>1</v>
      </c>
      <c r="C90" s="13">
        <v>69</v>
      </c>
      <c r="D90" s="13">
        <v>2</v>
      </c>
      <c r="E90" s="13">
        <v>24</v>
      </c>
      <c r="F90" s="13">
        <v>7</v>
      </c>
      <c r="G90" s="13">
        <v>0</v>
      </c>
      <c r="H90" s="13">
        <v>21</v>
      </c>
      <c r="I90" s="13">
        <v>3</v>
      </c>
      <c r="J90" s="3">
        <f t="shared" ref="J90:J100" si="11">SUM(B90:I90)</f>
        <v>127</v>
      </c>
      <c r="K90" s="40">
        <f>+J90/J$101</f>
        <v>0.34048257372654156</v>
      </c>
    </row>
    <row r="91" spans="1:11">
      <c r="A91" s="5" t="s">
        <v>107</v>
      </c>
      <c r="B91" s="13">
        <v>2</v>
      </c>
      <c r="C91" s="13">
        <v>48</v>
      </c>
      <c r="D91" s="13">
        <v>1</v>
      </c>
      <c r="E91" s="13">
        <v>15</v>
      </c>
      <c r="F91" s="13">
        <v>3</v>
      </c>
      <c r="G91" s="13">
        <v>0</v>
      </c>
      <c r="H91" s="13">
        <v>23</v>
      </c>
      <c r="I91" s="13">
        <v>4</v>
      </c>
      <c r="J91" s="3">
        <f t="shared" si="11"/>
        <v>96</v>
      </c>
      <c r="K91" s="40">
        <f t="shared" ref="K91:K100" si="12">+J91/J$101</f>
        <v>0.25737265415549598</v>
      </c>
    </row>
    <row r="92" spans="1:11">
      <c r="A92" s="5" t="s">
        <v>108</v>
      </c>
      <c r="B92" s="13">
        <v>1</v>
      </c>
      <c r="C92" s="13">
        <v>14</v>
      </c>
      <c r="D92" s="13">
        <v>0</v>
      </c>
      <c r="E92" s="13">
        <v>7</v>
      </c>
      <c r="F92" s="13">
        <v>0</v>
      </c>
      <c r="G92" s="13">
        <v>0</v>
      </c>
      <c r="H92" s="13">
        <v>8</v>
      </c>
      <c r="I92" s="13">
        <v>0</v>
      </c>
      <c r="J92" s="3">
        <f t="shared" si="11"/>
        <v>30</v>
      </c>
      <c r="K92" s="40">
        <f t="shared" si="12"/>
        <v>8.0428954423592491E-2</v>
      </c>
    </row>
    <row r="93" spans="1:11">
      <c r="A93" s="5" t="s">
        <v>109</v>
      </c>
      <c r="B93" s="13">
        <v>0</v>
      </c>
      <c r="C93" s="13">
        <v>7</v>
      </c>
      <c r="D93" s="13">
        <v>0</v>
      </c>
      <c r="E93" s="13">
        <v>2</v>
      </c>
      <c r="F93" s="13">
        <v>2</v>
      </c>
      <c r="G93" s="13">
        <v>0</v>
      </c>
      <c r="H93" s="13">
        <v>4</v>
      </c>
      <c r="I93" s="13">
        <v>0</v>
      </c>
      <c r="J93" s="3">
        <f t="shared" si="11"/>
        <v>15</v>
      </c>
      <c r="K93" s="40">
        <f t="shared" si="12"/>
        <v>4.0214477211796246E-2</v>
      </c>
    </row>
    <row r="94" spans="1:11">
      <c r="A94" s="5" t="s">
        <v>110</v>
      </c>
      <c r="B94" s="13">
        <v>2</v>
      </c>
      <c r="C94" s="13">
        <v>5</v>
      </c>
      <c r="D94" s="13">
        <v>1</v>
      </c>
      <c r="E94" s="13">
        <v>1</v>
      </c>
      <c r="F94" s="13">
        <v>0</v>
      </c>
      <c r="G94" s="13">
        <v>0</v>
      </c>
      <c r="H94" s="13">
        <v>3</v>
      </c>
      <c r="I94" s="13">
        <v>2</v>
      </c>
      <c r="J94" s="3">
        <f t="shared" si="11"/>
        <v>14</v>
      </c>
      <c r="K94" s="40">
        <f t="shared" si="12"/>
        <v>3.7533512064343161E-2</v>
      </c>
    </row>
    <row r="95" spans="1:11">
      <c r="A95" s="5" t="s">
        <v>111</v>
      </c>
      <c r="B95" s="13">
        <v>1</v>
      </c>
      <c r="C95" s="13">
        <v>6</v>
      </c>
      <c r="D95" s="13">
        <v>1</v>
      </c>
      <c r="E95" s="13">
        <v>5</v>
      </c>
      <c r="F95" s="13">
        <v>1</v>
      </c>
      <c r="G95" s="13">
        <v>0</v>
      </c>
      <c r="H95" s="13">
        <v>9</v>
      </c>
      <c r="I95" s="13">
        <v>0</v>
      </c>
      <c r="J95" s="3">
        <f t="shared" si="11"/>
        <v>23</v>
      </c>
      <c r="K95" s="40">
        <f>+J95/J$101</f>
        <v>6.1662198391420911E-2</v>
      </c>
    </row>
    <row r="96" spans="1:11">
      <c r="A96" s="5" t="s">
        <v>112</v>
      </c>
      <c r="B96" s="13">
        <v>0</v>
      </c>
      <c r="C96" s="13">
        <v>11</v>
      </c>
      <c r="D96" s="13">
        <v>0</v>
      </c>
      <c r="E96" s="13">
        <v>6</v>
      </c>
      <c r="F96" s="13">
        <v>2</v>
      </c>
      <c r="G96" s="13">
        <v>0</v>
      </c>
      <c r="H96" s="13">
        <v>2</v>
      </c>
      <c r="I96" s="13">
        <v>3</v>
      </c>
      <c r="J96" s="3">
        <f t="shared" si="11"/>
        <v>24</v>
      </c>
      <c r="K96" s="40">
        <f t="shared" si="12"/>
        <v>6.4343163538873996E-2</v>
      </c>
    </row>
    <row r="97" spans="1:11">
      <c r="A97" s="5" t="s">
        <v>113</v>
      </c>
      <c r="B97" s="13">
        <v>0</v>
      </c>
      <c r="C97" s="13">
        <v>8</v>
      </c>
      <c r="D97" s="13">
        <v>0</v>
      </c>
      <c r="E97" s="13">
        <v>10</v>
      </c>
      <c r="F97" s="13">
        <v>4</v>
      </c>
      <c r="G97" s="13">
        <v>0</v>
      </c>
      <c r="H97" s="13">
        <v>7</v>
      </c>
      <c r="I97" s="13">
        <v>0</v>
      </c>
      <c r="J97" s="3">
        <f t="shared" si="11"/>
        <v>29</v>
      </c>
      <c r="K97" s="40">
        <f t="shared" si="12"/>
        <v>7.7747989276139406E-2</v>
      </c>
    </row>
    <row r="98" spans="1:11">
      <c r="A98" s="5" t="s">
        <v>114</v>
      </c>
      <c r="B98" s="13">
        <v>0</v>
      </c>
      <c r="C98" s="13">
        <v>5</v>
      </c>
      <c r="D98" s="13">
        <v>0</v>
      </c>
      <c r="E98" s="13">
        <v>2</v>
      </c>
      <c r="F98" s="13">
        <v>1</v>
      </c>
      <c r="G98" s="13">
        <v>0</v>
      </c>
      <c r="H98" s="13">
        <v>4</v>
      </c>
      <c r="I98" s="13">
        <v>3</v>
      </c>
      <c r="J98" s="3">
        <f t="shared" si="11"/>
        <v>15</v>
      </c>
      <c r="K98" s="40">
        <f t="shared" si="12"/>
        <v>4.0214477211796246E-2</v>
      </c>
    </row>
    <row r="99" spans="1:11">
      <c r="A99" s="5" t="s">
        <v>115</v>
      </c>
      <c r="B99" s="13">
        <v>0</v>
      </c>
      <c r="C99" s="13">
        <v>0</v>
      </c>
      <c r="D99" s="13">
        <v>0</v>
      </c>
      <c r="E99" s="13">
        <v>0</v>
      </c>
      <c r="F99" s="13">
        <v>0</v>
      </c>
      <c r="G99" s="13">
        <v>0</v>
      </c>
      <c r="H99" s="13">
        <v>0</v>
      </c>
      <c r="I99" s="13">
        <v>0</v>
      </c>
      <c r="J99" s="3">
        <f t="shared" si="11"/>
        <v>0</v>
      </c>
      <c r="K99" s="40">
        <f t="shared" si="12"/>
        <v>0</v>
      </c>
    </row>
    <row r="100" spans="1:11">
      <c r="A100" s="5" t="s">
        <v>116</v>
      </c>
      <c r="B100" s="13">
        <v>0</v>
      </c>
      <c r="C100" s="13">
        <v>0</v>
      </c>
      <c r="D100" s="13">
        <v>0</v>
      </c>
      <c r="E100" s="13">
        <v>0</v>
      </c>
      <c r="F100" s="13">
        <v>0</v>
      </c>
      <c r="G100" s="13">
        <v>0</v>
      </c>
      <c r="H100" s="13">
        <v>0</v>
      </c>
      <c r="I100" s="13">
        <v>0</v>
      </c>
      <c r="J100" s="3">
        <f t="shared" si="11"/>
        <v>0</v>
      </c>
      <c r="K100" s="40">
        <f t="shared" si="12"/>
        <v>0</v>
      </c>
    </row>
    <row r="101" spans="1:11">
      <c r="A101" s="9" t="s">
        <v>59</v>
      </c>
      <c r="B101" s="4">
        <f>SUM(B90:B100)</f>
        <v>7</v>
      </c>
      <c r="C101" s="4">
        <f t="shared" ref="C101:K101" si="13">SUM(C90:C100)</f>
        <v>173</v>
      </c>
      <c r="D101" s="4">
        <f t="shared" si="13"/>
        <v>5</v>
      </c>
      <c r="E101" s="4">
        <f t="shared" si="13"/>
        <v>72</v>
      </c>
      <c r="F101" s="4">
        <f t="shared" si="13"/>
        <v>20</v>
      </c>
      <c r="G101" s="4">
        <f t="shared" si="13"/>
        <v>0</v>
      </c>
      <c r="H101" s="4">
        <f t="shared" si="13"/>
        <v>81</v>
      </c>
      <c r="I101" s="4">
        <f t="shared" si="13"/>
        <v>15</v>
      </c>
      <c r="J101" s="4">
        <f t="shared" si="13"/>
        <v>373</v>
      </c>
      <c r="K101" s="27">
        <f t="shared" si="13"/>
        <v>1.0000000000000002</v>
      </c>
    </row>
    <row r="102" spans="1:11">
      <c r="A102" s="96" t="s">
        <v>117</v>
      </c>
      <c r="B102" s="96"/>
      <c r="C102" s="96"/>
      <c r="D102" s="96"/>
      <c r="E102" s="96"/>
      <c r="F102" s="96"/>
      <c r="G102" s="96"/>
      <c r="H102" s="96"/>
      <c r="I102" s="96"/>
      <c r="J102" s="96"/>
      <c r="K102" s="61"/>
    </row>
    <row r="103" spans="1:11">
      <c r="A103" s="6" t="s">
        <v>106</v>
      </c>
      <c r="B103" s="46">
        <v>0</v>
      </c>
      <c r="C103" s="46">
        <v>2</v>
      </c>
      <c r="D103" s="46">
        <v>0</v>
      </c>
      <c r="E103" s="46">
        <v>0</v>
      </c>
      <c r="F103" s="46">
        <v>0</v>
      </c>
      <c r="G103" s="46">
        <v>0</v>
      </c>
      <c r="H103" s="46">
        <v>0</v>
      </c>
      <c r="I103" s="46">
        <v>0</v>
      </c>
      <c r="J103" s="3">
        <f t="shared" ref="J103:J108" si="14">SUM(B103:I103)</f>
        <v>2</v>
      </c>
      <c r="K103" s="40">
        <f>+J103/J$114</f>
        <v>5.3619302949061663E-3</v>
      </c>
    </row>
    <row r="104" spans="1:11">
      <c r="A104" s="6" t="s">
        <v>107</v>
      </c>
      <c r="B104" s="46">
        <v>0</v>
      </c>
      <c r="C104" s="46">
        <v>6</v>
      </c>
      <c r="D104" s="46">
        <v>0</v>
      </c>
      <c r="E104" s="46">
        <v>1</v>
      </c>
      <c r="F104" s="46">
        <v>0</v>
      </c>
      <c r="G104" s="46">
        <v>0</v>
      </c>
      <c r="H104" s="46">
        <v>0</v>
      </c>
      <c r="I104" s="46">
        <v>0</v>
      </c>
      <c r="J104" s="3">
        <f t="shared" si="14"/>
        <v>7</v>
      </c>
      <c r="K104" s="40">
        <f t="shared" ref="K104:K113" si="15">+J104/J$114</f>
        <v>1.876675603217158E-2</v>
      </c>
    </row>
    <row r="105" spans="1:11">
      <c r="A105" s="6" t="s">
        <v>108</v>
      </c>
      <c r="B105" s="46">
        <v>0</v>
      </c>
      <c r="C105" s="46">
        <v>8</v>
      </c>
      <c r="D105" s="46">
        <v>0</v>
      </c>
      <c r="E105" s="46">
        <v>0</v>
      </c>
      <c r="F105" s="46">
        <v>2</v>
      </c>
      <c r="G105" s="46">
        <v>0</v>
      </c>
      <c r="H105" s="46">
        <v>1</v>
      </c>
      <c r="I105" s="46">
        <v>0</v>
      </c>
      <c r="J105" s="3">
        <f t="shared" si="14"/>
        <v>11</v>
      </c>
      <c r="K105" s="40">
        <f t="shared" si="15"/>
        <v>2.9490616621983913E-2</v>
      </c>
    </row>
    <row r="106" spans="1:11">
      <c r="A106" s="6" t="s">
        <v>109</v>
      </c>
      <c r="B106" s="46">
        <v>0</v>
      </c>
      <c r="C106" s="46">
        <v>4</v>
      </c>
      <c r="D106" s="46">
        <v>0</v>
      </c>
      <c r="E106" s="46">
        <v>1</v>
      </c>
      <c r="F106" s="46">
        <v>0</v>
      </c>
      <c r="G106" s="46">
        <v>0</v>
      </c>
      <c r="H106" s="46">
        <v>4</v>
      </c>
      <c r="I106" s="46">
        <v>0</v>
      </c>
      <c r="J106" s="3">
        <f t="shared" si="14"/>
        <v>9</v>
      </c>
      <c r="K106" s="40">
        <f t="shared" si="15"/>
        <v>2.4128686327077747E-2</v>
      </c>
    </row>
    <row r="107" spans="1:11">
      <c r="A107" s="6" t="s">
        <v>110</v>
      </c>
      <c r="B107" s="46">
        <v>0</v>
      </c>
      <c r="C107" s="46">
        <v>8</v>
      </c>
      <c r="D107" s="46">
        <v>0</v>
      </c>
      <c r="E107" s="46">
        <v>0</v>
      </c>
      <c r="F107" s="46">
        <v>0</v>
      </c>
      <c r="G107" s="46">
        <v>0</v>
      </c>
      <c r="H107" s="46">
        <v>5</v>
      </c>
      <c r="I107" s="46">
        <v>2</v>
      </c>
      <c r="J107" s="3">
        <f t="shared" si="14"/>
        <v>15</v>
      </c>
      <c r="K107" s="40">
        <f t="shared" si="15"/>
        <v>4.0214477211796246E-2</v>
      </c>
    </row>
    <row r="108" spans="1:11">
      <c r="A108" s="6" t="s">
        <v>111</v>
      </c>
      <c r="B108" s="46">
        <v>1</v>
      </c>
      <c r="C108" s="46">
        <v>24</v>
      </c>
      <c r="D108" s="46">
        <v>0</v>
      </c>
      <c r="E108" s="46">
        <v>3</v>
      </c>
      <c r="F108" s="46">
        <v>2</v>
      </c>
      <c r="G108" s="46">
        <v>0</v>
      </c>
      <c r="H108" s="46">
        <v>9</v>
      </c>
      <c r="I108" s="46">
        <v>0</v>
      </c>
      <c r="J108" s="3">
        <f t="shared" si="14"/>
        <v>39</v>
      </c>
      <c r="K108" s="40">
        <f t="shared" si="15"/>
        <v>0.10455764075067024</v>
      </c>
    </row>
    <row r="109" spans="1:11">
      <c r="A109" s="6" t="s">
        <v>112</v>
      </c>
      <c r="B109" s="13">
        <v>2</v>
      </c>
      <c r="C109" s="13">
        <v>29</v>
      </c>
      <c r="D109" s="13">
        <v>0</v>
      </c>
      <c r="E109" s="13">
        <v>12</v>
      </c>
      <c r="F109" s="13">
        <v>1</v>
      </c>
      <c r="G109" s="13">
        <v>0</v>
      </c>
      <c r="H109" s="13">
        <v>14</v>
      </c>
      <c r="I109" s="13">
        <v>2</v>
      </c>
      <c r="J109" s="3">
        <f>SUM(B109:I109)</f>
        <v>60</v>
      </c>
      <c r="K109" s="40">
        <f t="shared" si="15"/>
        <v>0.16085790884718498</v>
      </c>
    </row>
    <row r="110" spans="1:11">
      <c r="A110" s="6" t="s">
        <v>244</v>
      </c>
      <c r="B110" s="13">
        <v>4</v>
      </c>
      <c r="C110" s="13">
        <v>47</v>
      </c>
      <c r="D110" s="13">
        <v>3</v>
      </c>
      <c r="E110" s="13">
        <v>23</v>
      </c>
      <c r="F110" s="13">
        <v>7</v>
      </c>
      <c r="G110" s="13">
        <v>0</v>
      </c>
      <c r="H110" s="13">
        <v>27</v>
      </c>
      <c r="I110" s="13">
        <v>4</v>
      </c>
      <c r="J110" s="3">
        <f t="shared" ref="J110:J113" si="16">SUM(B110:I110)</f>
        <v>115</v>
      </c>
      <c r="K110" s="40">
        <f t="shared" si="15"/>
        <v>0.30831099195710454</v>
      </c>
    </row>
    <row r="111" spans="1:11">
      <c r="A111" s="6" t="s">
        <v>123</v>
      </c>
      <c r="B111" s="13">
        <v>0</v>
      </c>
      <c r="C111" s="13">
        <v>33</v>
      </c>
      <c r="D111" s="13">
        <v>2</v>
      </c>
      <c r="E111" s="13">
        <v>20</v>
      </c>
      <c r="F111" s="13">
        <v>7</v>
      </c>
      <c r="G111" s="13">
        <v>0</v>
      </c>
      <c r="H111" s="13">
        <v>19</v>
      </c>
      <c r="I111" s="13">
        <v>7</v>
      </c>
      <c r="J111" s="3">
        <f t="shared" si="16"/>
        <v>88</v>
      </c>
      <c r="K111" s="40">
        <f t="shared" si="15"/>
        <v>0.2359249329758713</v>
      </c>
    </row>
    <row r="112" spans="1:11">
      <c r="A112" s="6" t="s">
        <v>124</v>
      </c>
      <c r="B112" s="13">
        <v>0</v>
      </c>
      <c r="C112" s="13">
        <v>5</v>
      </c>
      <c r="D112" s="13">
        <v>0</v>
      </c>
      <c r="E112" s="13">
        <v>6</v>
      </c>
      <c r="F112" s="13">
        <v>1</v>
      </c>
      <c r="G112" s="13">
        <v>0</v>
      </c>
      <c r="H112" s="13">
        <v>1</v>
      </c>
      <c r="I112" s="13">
        <v>0</v>
      </c>
      <c r="J112" s="3">
        <f t="shared" si="16"/>
        <v>13</v>
      </c>
      <c r="K112" s="40">
        <f t="shared" si="15"/>
        <v>3.4852546916890083E-2</v>
      </c>
    </row>
    <row r="113" spans="1:11">
      <c r="A113" s="7" t="s">
        <v>116</v>
      </c>
      <c r="B113" s="13">
        <v>0</v>
      </c>
      <c r="C113" s="13">
        <v>7</v>
      </c>
      <c r="D113" s="13">
        <v>0</v>
      </c>
      <c r="E113" s="13">
        <v>6</v>
      </c>
      <c r="F113" s="13">
        <v>0</v>
      </c>
      <c r="G113" s="13">
        <v>0</v>
      </c>
      <c r="H113" s="13">
        <v>1</v>
      </c>
      <c r="I113" s="13">
        <v>0</v>
      </c>
      <c r="J113" s="3">
        <f t="shared" si="16"/>
        <v>14</v>
      </c>
      <c r="K113" s="40">
        <f t="shared" si="15"/>
        <v>3.7533512064343161E-2</v>
      </c>
    </row>
    <row r="114" spans="1:11">
      <c r="A114" s="9" t="s">
        <v>59</v>
      </c>
      <c r="B114" s="4">
        <f>SUM(B103:B113)</f>
        <v>7</v>
      </c>
      <c r="C114" s="4">
        <f t="shared" ref="C114:K114" si="17">SUM(C103:C113)</f>
        <v>173</v>
      </c>
      <c r="D114" s="4">
        <f t="shared" si="17"/>
        <v>5</v>
      </c>
      <c r="E114" s="4">
        <f t="shared" si="17"/>
        <v>72</v>
      </c>
      <c r="F114" s="4">
        <f t="shared" si="17"/>
        <v>20</v>
      </c>
      <c r="G114" s="4">
        <f t="shared" si="17"/>
        <v>0</v>
      </c>
      <c r="H114" s="4">
        <f t="shared" si="17"/>
        <v>81</v>
      </c>
      <c r="I114" s="4">
        <f t="shared" si="17"/>
        <v>15</v>
      </c>
      <c r="J114" s="4">
        <f t="shared" si="17"/>
        <v>373</v>
      </c>
      <c r="K114" s="27">
        <f t="shared" si="17"/>
        <v>1</v>
      </c>
    </row>
    <row r="115" spans="1:11">
      <c r="A115" s="96" t="s">
        <v>118</v>
      </c>
      <c r="B115" s="96"/>
      <c r="C115" s="96"/>
      <c r="D115" s="96"/>
      <c r="E115" s="96"/>
      <c r="F115" s="96"/>
      <c r="G115" s="96"/>
      <c r="H115" s="96"/>
      <c r="I115" s="96"/>
      <c r="J115" s="96"/>
      <c r="K115" s="61"/>
    </row>
    <row r="116" spans="1:11">
      <c r="A116" s="8" t="s">
        <v>119</v>
      </c>
      <c r="B116" s="13">
        <v>0</v>
      </c>
      <c r="C116" s="13">
        <v>31</v>
      </c>
      <c r="D116" s="13">
        <v>0</v>
      </c>
      <c r="E116" s="13">
        <v>3</v>
      </c>
      <c r="F116" s="13">
        <v>1</v>
      </c>
      <c r="G116" s="13">
        <v>0</v>
      </c>
      <c r="H116" s="13">
        <v>14</v>
      </c>
      <c r="I116" s="13">
        <v>3</v>
      </c>
      <c r="J116" s="3">
        <f t="shared" ref="J116:J122" si="18">SUM(B116:I116)</f>
        <v>52</v>
      </c>
      <c r="K116" s="40">
        <f>+J116/J$123</f>
        <v>0.13941018766756033</v>
      </c>
    </row>
    <row r="117" spans="1:11">
      <c r="A117" s="6" t="s">
        <v>120</v>
      </c>
      <c r="B117" s="13">
        <v>3</v>
      </c>
      <c r="C117" s="13">
        <v>53</v>
      </c>
      <c r="D117" s="13">
        <v>0</v>
      </c>
      <c r="E117" s="13">
        <v>16</v>
      </c>
      <c r="F117" s="13">
        <v>3</v>
      </c>
      <c r="G117" s="13">
        <v>0</v>
      </c>
      <c r="H117" s="13">
        <v>22</v>
      </c>
      <c r="I117" s="13">
        <v>2</v>
      </c>
      <c r="J117" s="3">
        <f t="shared" si="18"/>
        <v>99</v>
      </c>
      <c r="K117" s="40">
        <f t="shared" ref="K117:K122" si="19">+J117/J$123</f>
        <v>0.26541554959785524</v>
      </c>
    </row>
    <row r="118" spans="1:11">
      <c r="A118" s="6" t="s">
        <v>121</v>
      </c>
      <c r="B118" s="13">
        <v>3</v>
      </c>
      <c r="C118" s="13">
        <v>29</v>
      </c>
      <c r="D118" s="13">
        <v>0</v>
      </c>
      <c r="E118" s="13">
        <v>12</v>
      </c>
      <c r="F118" s="13">
        <v>3</v>
      </c>
      <c r="G118" s="13">
        <v>0</v>
      </c>
      <c r="H118" s="13">
        <v>16</v>
      </c>
      <c r="I118" s="13">
        <v>1</v>
      </c>
      <c r="J118" s="3">
        <f t="shared" si="18"/>
        <v>64</v>
      </c>
      <c r="K118" s="40">
        <f>+J118/J$123</f>
        <v>0.17158176943699732</v>
      </c>
    </row>
    <row r="119" spans="1:11">
      <c r="A119" s="6" t="s">
        <v>122</v>
      </c>
      <c r="B119" s="13">
        <v>1</v>
      </c>
      <c r="C119" s="13">
        <v>15</v>
      </c>
      <c r="D119" s="13">
        <v>3</v>
      </c>
      <c r="E119" s="13">
        <v>10</v>
      </c>
      <c r="F119" s="13">
        <v>5</v>
      </c>
      <c r="G119" s="13">
        <v>0</v>
      </c>
      <c r="H119" s="13">
        <v>12</v>
      </c>
      <c r="I119" s="13">
        <v>5</v>
      </c>
      <c r="J119" s="3">
        <f t="shared" si="18"/>
        <v>51</v>
      </c>
      <c r="K119" s="40">
        <f>+J119/J$123</f>
        <v>0.13672922252010725</v>
      </c>
    </row>
    <row r="120" spans="1:11">
      <c r="A120" s="6" t="s">
        <v>123</v>
      </c>
      <c r="B120" s="13">
        <v>0</v>
      </c>
      <c r="C120" s="13">
        <v>36</v>
      </c>
      <c r="D120" s="13">
        <v>2</v>
      </c>
      <c r="E120" s="13">
        <v>20</v>
      </c>
      <c r="F120" s="13">
        <v>8</v>
      </c>
      <c r="G120" s="13">
        <v>0</v>
      </c>
      <c r="H120" s="13">
        <v>15</v>
      </c>
      <c r="I120" s="13">
        <v>4</v>
      </c>
      <c r="J120" s="3">
        <f t="shared" si="18"/>
        <v>85</v>
      </c>
      <c r="K120" s="40">
        <f t="shared" si="19"/>
        <v>0.22788203753351208</v>
      </c>
    </row>
    <row r="121" spans="1:11">
      <c r="A121" s="6" t="s">
        <v>124</v>
      </c>
      <c r="B121" s="13">
        <v>0</v>
      </c>
      <c r="C121" s="13">
        <v>3</v>
      </c>
      <c r="D121" s="13">
        <v>0</v>
      </c>
      <c r="E121" s="13">
        <v>6</v>
      </c>
      <c r="F121" s="13">
        <v>0</v>
      </c>
      <c r="G121" s="13">
        <v>0</v>
      </c>
      <c r="H121" s="13">
        <v>2</v>
      </c>
      <c r="I121" s="13">
        <v>0</v>
      </c>
      <c r="J121" s="3">
        <f t="shared" si="18"/>
        <v>11</v>
      </c>
      <c r="K121" s="40">
        <f t="shared" si="19"/>
        <v>2.9490616621983913E-2</v>
      </c>
    </row>
    <row r="122" spans="1:11">
      <c r="A122" s="7" t="s">
        <v>116</v>
      </c>
      <c r="B122" s="13">
        <v>0</v>
      </c>
      <c r="C122" s="13">
        <v>6</v>
      </c>
      <c r="D122" s="13">
        <v>0</v>
      </c>
      <c r="E122" s="13">
        <v>5</v>
      </c>
      <c r="F122" s="13">
        <v>0</v>
      </c>
      <c r="G122" s="13">
        <v>0</v>
      </c>
      <c r="H122" s="13">
        <v>0</v>
      </c>
      <c r="I122" s="13">
        <v>0</v>
      </c>
      <c r="J122" s="3">
        <f t="shared" si="18"/>
        <v>11</v>
      </c>
      <c r="K122" s="40">
        <f t="shared" si="19"/>
        <v>2.9490616621983913E-2</v>
      </c>
    </row>
    <row r="123" spans="1:11">
      <c r="A123" s="9" t="s">
        <v>59</v>
      </c>
      <c r="B123" s="4">
        <f t="shared" ref="B123:K123" si="20">SUM(B116:B122)</f>
        <v>7</v>
      </c>
      <c r="C123" s="4">
        <f t="shared" si="20"/>
        <v>173</v>
      </c>
      <c r="D123" s="4">
        <f t="shared" si="20"/>
        <v>5</v>
      </c>
      <c r="E123" s="4">
        <f t="shared" si="20"/>
        <v>72</v>
      </c>
      <c r="F123" s="4">
        <f t="shared" si="20"/>
        <v>20</v>
      </c>
      <c r="G123" s="4">
        <f t="shared" si="20"/>
        <v>0</v>
      </c>
      <c r="H123" s="4">
        <f t="shared" si="20"/>
        <v>81</v>
      </c>
      <c r="I123" s="4">
        <f t="shared" si="20"/>
        <v>15</v>
      </c>
      <c r="J123" s="4">
        <f t="shared" si="20"/>
        <v>373</v>
      </c>
      <c r="K123" s="27">
        <f t="shared" si="20"/>
        <v>1</v>
      </c>
    </row>
    <row r="124" spans="1:11">
      <c r="A124" s="39" t="str">
        <f>CONCATENATE("Note 1: ",[1]Contents!$AS$3)</f>
        <v>Note 1: Statistics after 28 March 2020 by region are based upon 'principal place of business' and not 'registered office'.</v>
      </c>
      <c r="B124" s="3"/>
      <c r="C124" s="3"/>
      <c r="D124" s="3"/>
      <c r="E124" s="3"/>
      <c r="F124" s="3"/>
      <c r="G124" s="3"/>
      <c r="H124" s="3"/>
      <c r="I124" s="3"/>
      <c r="J124" s="3"/>
    </row>
    <row r="125" spans="1:11">
      <c r="A125" s="100"/>
      <c r="B125" s="100"/>
      <c r="C125" s="100"/>
      <c r="D125" s="100"/>
      <c r="E125" s="100"/>
      <c r="F125" s="100"/>
      <c r="G125" s="100"/>
      <c r="H125" s="100"/>
      <c r="I125" s="100"/>
      <c r="J125" s="100"/>
    </row>
    <row r="126" spans="1:11" ht="27.75" customHeight="1">
      <c r="A126" s="103" t="s">
        <v>342</v>
      </c>
      <c r="B126" s="103"/>
      <c r="C126" s="103"/>
      <c r="D126" s="103"/>
      <c r="E126" s="103"/>
      <c r="F126" s="103"/>
      <c r="G126" s="103"/>
      <c r="H126" s="103"/>
      <c r="I126" s="103"/>
      <c r="J126" s="103"/>
    </row>
    <row r="127" spans="1:11" ht="34.5">
      <c r="A127" s="81"/>
      <c r="B127" s="1" t="s">
        <v>44</v>
      </c>
      <c r="C127" s="1" t="s">
        <v>45</v>
      </c>
      <c r="D127" s="1" t="s">
        <v>46</v>
      </c>
      <c r="E127" s="1" t="s">
        <v>47</v>
      </c>
      <c r="F127" s="1" t="s">
        <v>62</v>
      </c>
      <c r="G127" s="1" t="s">
        <v>49</v>
      </c>
      <c r="H127" s="1" t="s">
        <v>50</v>
      </c>
      <c r="I127" s="1" t="s">
        <v>51</v>
      </c>
      <c r="J127" s="2" t="s">
        <v>52</v>
      </c>
      <c r="K127" s="31" t="s">
        <v>53</v>
      </c>
    </row>
    <row r="128" spans="1:11">
      <c r="A128" s="96" t="s">
        <v>126</v>
      </c>
      <c r="B128" s="96"/>
      <c r="C128" s="96"/>
      <c r="D128" s="96"/>
      <c r="E128" s="96"/>
      <c r="F128" s="96"/>
      <c r="G128" s="96"/>
      <c r="H128" s="96"/>
      <c r="I128" s="96"/>
      <c r="J128" s="96"/>
      <c r="K128" s="61"/>
    </row>
    <row r="129" spans="1:11" s="65" customFormat="1" ht="12.75">
      <c r="A129" s="8" t="s">
        <v>139</v>
      </c>
      <c r="B129" s="39">
        <v>0</v>
      </c>
      <c r="C129" s="39">
        <v>0</v>
      </c>
      <c r="D129" s="39">
        <v>0</v>
      </c>
      <c r="E129" s="39">
        <v>0</v>
      </c>
      <c r="F129" s="39">
        <v>0</v>
      </c>
      <c r="G129" s="39">
        <v>0</v>
      </c>
      <c r="H129" s="39">
        <v>0</v>
      </c>
      <c r="I129" s="39">
        <v>0</v>
      </c>
      <c r="J129" s="50">
        <f t="shared" ref="J129:J139" si="21">SUM(B129:I129)</f>
        <v>0</v>
      </c>
      <c r="K129" s="40">
        <f>+J129/J$140</f>
        <v>0</v>
      </c>
    </row>
    <row r="130" spans="1:11" s="65" customFormat="1" ht="12.75">
      <c r="A130" s="6" t="s">
        <v>128</v>
      </c>
      <c r="B130" s="39">
        <v>0</v>
      </c>
      <c r="C130" s="39">
        <v>2</v>
      </c>
      <c r="D130" s="39">
        <v>1</v>
      </c>
      <c r="E130" s="39">
        <v>1</v>
      </c>
      <c r="F130" s="39">
        <v>0</v>
      </c>
      <c r="G130" s="39">
        <v>0</v>
      </c>
      <c r="H130" s="39">
        <v>0</v>
      </c>
      <c r="I130" s="39">
        <v>0</v>
      </c>
      <c r="J130" s="50">
        <v>4</v>
      </c>
      <c r="K130" s="40">
        <f t="shared" ref="K130:K139" si="22">+J130/J$140</f>
        <v>1.0723860589812333E-2</v>
      </c>
    </row>
    <row r="131" spans="1:11" s="65" customFormat="1" ht="12.75">
      <c r="A131" s="6" t="s">
        <v>129</v>
      </c>
      <c r="B131" s="39">
        <v>0</v>
      </c>
      <c r="C131" s="39">
        <v>6</v>
      </c>
      <c r="D131" s="39">
        <v>0</v>
      </c>
      <c r="E131" s="39">
        <v>3</v>
      </c>
      <c r="F131" s="39">
        <v>0</v>
      </c>
      <c r="G131" s="39">
        <v>0</v>
      </c>
      <c r="H131" s="39">
        <v>4</v>
      </c>
      <c r="I131" s="39">
        <v>1</v>
      </c>
      <c r="J131" s="50">
        <v>14</v>
      </c>
      <c r="K131" s="40">
        <f t="shared" si="22"/>
        <v>3.7533512064343161E-2</v>
      </c>
    </row>
    <row r="132" spans="1:11" s="65" customFormat="1" ht="12.75">
      <c r="A132" s="6" t="s">
        <v>130</v>
      </c>
      <c r="B132" s="39">
        <v>0</v>
      </c>
      <c r="C132" s="39">
        <v>5</v>
      </c>
      <c r="D132" s="39">
        <v>0</v>
      </c>
      <c r="E132" s="39">
        <v>5</v>
      </c>
      <c r="F132" s="39">
        <v>3</v>
      </c>
      <c r="G132" s="39">
        <v>0</v>
      </c>
      <c r="H132" s="39">
        <v>0</v>
      </c>
      <c r="I132" s="39">
        <v>0</v>
      </c>
      <c r="J132" s="50">
        <v>13</v>
      </c>
      <c r="K132" s="40">
        <f t="shared" si="22"/>
        <v>3.4852546916890083E-2</v>
      </c>
    </row>
    <row r="133" spans="1:11" s="65" customFormat="1" ht="12.75">
      <c r="A133" s="6" t="s">
        <v>131</v>
      </c>
      <c r="B133" s="39">
        <v>0</v>
      </c>
      <c r="C133" s="39">
        <v>3</v>
      </c>
      <c r="D133" s="39">
        <v>0</v>
      </c>
      <c r="E133" s="39">
        <v>4</v>
      </c>
      <c r="F133" s="39">
        <v>0</v>
      </c>
      <c r="G133" s="39">
        <v>0</v>
      </c>
      <c r="H133" s="39">
        <v>0</v>
      </c>
      <c r="I133" s="39">
        <v>0</v>
      </c>
      <c r="J133" s="50">
        <v>7</v>
      </c>
      <c r="K133" s="40">
        <f t="shared" si="22"/>
        <v>1.876675603217158E-2</v>
      </c>
    </row>
    <row r="134" spans="1:11" s="65" customFormat="1" ht="12.75">
      <c r="A134" s="6" t="s">
        <v>132</v>
      </c>
      <c r="B134" s="39">
        <v>0</v>
      </c>
      <c r="C134" s="39">
        <v>0</v>
      </c>
      <c r="D134" s="39">
        <v>0</v>
      </c>
      <c r="E134" s="39">
        <v>0</v>
      </c>
      <c r="F134" s="39">
        <v>0</v>
      </c>
      <c r="G134" s="39">
        <v>0</v>
      </c>
      <c r="H134" s="39">
        <v>0</v>
      </c>
      <c r="I134" s="39">
        <v>0</v>
      </c>
      <c r="J134" s="50">
        <f t="shared" si="21"/>
        <v>0</v>
      </c>
      <c r="K134" s="40">
        <f>+J134/J$140</f>
        <v>0</v>
      </c>
    </row>
    <row r="135" spans="1:11" s="65" customFormat="1" ht="12.75">
      <c r="A135" s="6" t="s">
        <v>144</v>
      </c>
      <c r="B135" s="39">
        <v>0</v>
      </c>
      <c r="C135" s="39">
        <v>0</v>
      </c>
      <c r="D135" s="39">
        <v>0</v>
      </c>
      <c r="E135" s="39">
        <v>0</v>
      </c>
      <c r="F135" s="39">
        <v>0</v>
      </c>
      <c r="G135" s="39">
        <v>0</v>
      </c>
      <c r="H135" s="39">
        <v>0</v>
      </c>
      <c r="I135" s="39">
        <v>0</v>
      </c>
      <c r="J135" s="50">
        <f t="shared" si="21"/>
        <v>0</v>
      </c>
      <c r="K135" s="40">
        <f t="shared" si="22"/>
        <v>0</v>
      </c>
    </row>
    <row r="136" spans="1:11" s="65" customFormat="1" ht="12.75">
      <c r="A136" s="6" t="s">
        <v>145</v>
      </c>
      <c r="B136" s="39">
        <v>0</v>
      </c>
      <c r="C136" s="39">
        <v>1</v>
      </c>
      <c r="D136" s="39">
        <v>0</v>
      </c>
      <c r="E136" s="39">
        <v>0</v>
      </c>
      <c r="F136" s="39">
        <v>0</v>
      </c>
      <c r="G136" s="39">
        <v>0</v>
      </c>
      <c r="H136" s="39">
        <v>0</v>
      </c>
      <c r="I136" s="39">
        <v>0</v>
      </c>
      <c r="J136" s="50">
        <f t="shared" si="21"/>
        <v>1</v>
      </c>
      <c r="K136" s="40">
        <f t="shared" si="22"/>
        <v>2.6809651474530832E-3</v>
      </c>
    </row>
    <row r="137" spans="1:11" s="65" customFormat="1" ht="12.75">
      <c r="A137" s="6" t="s">
        <v>135</v>
      </c>
      <c r="B137" s="39">
        <v>0</v>
      </c>
      <c r="C137" s="39">
        <v>0</v>
      </c>
      <c r="D137" s="39">
        <v>0</v>
      </c>
      <c r="E137" s="39">
        <v>0</v>
      </c>
      <c r="F137" s="39">
        <v>0</v>
      </c>
      <c r="G137" s="39">
        <v>0</v>
      </c>
      <c r="H137" s="39">
        <v>0</v>
      </c>
      <c r="I137" s="39">
        <v>0</v>
      </c>
      <c r="J137" s="50">
        <f t="shared" si="21"/>
        <v>0</v>
      </c>
      <c r="K137" s="40">
        <f t="shared" si="22"/>
        <v>0</v>
      </c>
    </row>
    <row r="138" spans="1:11" s="65" customFormat="1" ht="12.75">
      <c r="A138" s="6" t="s">
        <v>136</v>
      </c>
      <c r="B138" s="39">
        <v>0</v>
      </c>
      <c r="C138" s="39">
        <v>5</v>
      </c>
      <c r="D138" s="39">
        <v>0</v>
      </c>
      <c r="E138" s="39">
        <v>0</v>
      </c>
      <c r="F138" s="39">
        <v>0</v>
      </c>
      <c r="G138" s="39">
        <v>0</v>
      </c>
      <c r="H138" s="39">
        <v>3</v>
      </c>
      <c r="I138" s="39">
        <v>0</v>
      </c>
      <c r="J138" s="50">
        <f t="shared" si="21"/>
        <v>8</v>
      </c>
      <c r="K138" s="40">
        <f t="shared" si="22"/>
        <v>2.1447721179624665E-2</v>
      </c>
    </row>
    <row r="139" spans="1:11" s="65" customFormat="1" ht="12.75">
      <c r="A139" s="6" t="s">
        <v>161</v>
      </c>
      <c r="B139" s="39">
        <v>7</v>
      </c>
      <c r="C139" s="39">
        <v>151</v>
      </c>
      <c r="D139" s="39">
        <v>4</v>
      </c>
      <c r="E139" s="39">
        <v>59</v>
      </c>
      <c r="F139" s="39">
        <v>17</v>
      </c>
      <c r="G139" s="39">
        <v>0</v>
      </c>
      <c r="H139" s="39">
        <v>74</v>
      </c>
      <c r="I139" s="39">
        <v>14</v>
      </c>
      <c r="J139" s="50">
        <f t="shared" si="21"/>
        <v>326</v>
      </c>
      <c r="K139" s="40">
        <f t="shared" si="22"/>
        <v>0.87399463806970512</v>
      </c>
    </row>
    <row r="140" spans="1:11" s="66" customFormat="1" ht="14.25">
      <c r="A140" s="9" t="s">
        <v>59</v>
      </c>
      <c r="B140" s="4">
        <f>SUM(B129:B139)</f>
        <v>7</v>
      </c>
      <c r="C140" s="4">
        <f t="shared" ref="C140:J140" si="23">SUM(C129:C139)</f>
        <v>173</v>
      </c>
      <c r="D140" s="4">
        <f t="shared" si="23"/>
        <v>5</v>
      </c>
      <c r="E140" s="4">
        <f t="shared" si="23"/>
        <v>72</v>
      </c>
      <c r="F140" s="4">
        <f t="shared" si="23"/>
        <v>20</v>
      </c>
      <c r="G140" s="4">
        <f t="shared" si="23"/>
        <v>0</v>
      </c>
      <c r="H140" s="4">
        <f t="shared" si="23"/>
        <v>81</v>
      </c>
      <c r="I140" s="4">
        <f t="shared" si="23"/>
        <v>15</v>
      </c>
      <c r="J140" s="4">
        <f t="shared" si="23"/>
        <v>373</v>
      </c>
      <c r="K140" s="27">
        <f>SUM(K129:K139)</f>
        <v>1</v>
      </c>
    </row>
    <row r="141" spans="1:11">
      <c r="A141" s="96" t="s">
        <v>138</v>
      </c>
      <c r="B141" s="96"/>
      <c r="C141" s="96"/>
      <c r="D141" s="96"/>
      <c r="E141" s="96"/>
      <c r="F141" s="96"/>
      <c r="G141" s="96"/>
      <c r="H141" s="96"/>
      <c r="I141" s="96"/>
      <c r="J141" s="96"/>
      <c r="K141" s="61"/>
    </row>
    <row r="142" spans="1:11">
      <c r="A142" s="8" t="s">
        <v>139</v>
      </c>
      <c r="B142" s="13">
        <v>0</v>
      </c>
      <c r="C142" s="13">
        <v>1</v>
      </c>
      <c r="D142" s="13">
        <v>0</v>
      </c>
      <c r="E142" s="13">
        <v>0</v>
      </c>
      <c r="F142" s="13">
        <v>0</v>
      </c>
      <c r="G142" s="13">
        <v>0</v>
      </c>
      <c r="H142" s="13">
        <v>0</v>
      </c>
      <c r="I142" s="13">
        <v>0</v>
      </c>
      <c r="J142" s="3">
        <f t="shared" ref="J142:J152" si="24">SUM(B142:I142)</f>
        <v>1</v>
      </c>
      <c r="K142" s="40">
        <f>+J142/J$153</f>
        <v>2.6809651474530832E-3</v>
      </c>
    </row>
    <row r="143" spans="1:11">
      <c r="A143" s="6" t="s">
        <v>128</v>
      </c>
      <c r="B143" s="13">
        <v>0</v>
      </c>
      <c r="C143" s="13">
        <v>8</v>
      </c>
      <c r="D143" s="13">
        <v>0</v>
      </c>
      <c r="E143" s="13">
        <v>5</v>
      </c>
      <c r="F143" s="13">
        <v>3</v>
      </c>
      <c r="G143" s="13">
        <v>0</v>
      </c>
      <c r="H143" s="13">
        <v>4</v>
      </c>
      <c r="I143" s="13">
        <v>1</v>
      </c>
      <c r="J143" s="3">
        <f t="shared" si="24"/>
        <v>21</v>
      </c>
      <c r="K143" s="40">
        <f t="shared" ref="K143:K152" si="25">+J143/J$153</f>
        <v>5.6300268096514748E-2</v>
      </c>
    </row>
    <row r="144" spans="1:11">
      <c r="A144" s="6" t="s">
        <v>129</v>
      </c>
      <c r="B144" s="13">
        <v>1</v>
      </c>
      <c r="C144" s="13">
        <v>6</v>
      </c>
      <c r="D144" s="13">
        <v>1</v>
      </c>
      <c r="E144" s="13">
        <v>9</v>
      </c>
      <c r="F144" s="13">
        <v>4</v>
      </c>
      <c r="G144" s="13">
        <v>0</v>
      </c>
      <c r="H144" s="13">
        <v>1</v>
      </c>
      <c r="I144" s="13">
        <v>2</v>
      </c>
      <c r="J144" s="3">
        <f t="shared" si="24"/>
        <v>24</v>
      </c>
      <c r="K144" s="40">
        <f t="shared" si="25"/>
        <v>6.4343163538873996E-2</v>
      </c>
    </row>
    <row r="145" spans="1:11">
      <c r="A145" s="6" t="s">
        <v>130</v>
      </c>
      <c r="B145" s="13">
        <v>0</v>
      </c>
      <c r="C145" s="13">
        <v>4</v>
      </c>
      <c r="D145" s="13">
        <v>0</v>
      </c>
      <c r="E145" s="13">
        <v>2</v>
      </c>
      <c r="F145" s="13">
        <v>0</v>
      </c>
      <c r="G145" s="13">
        <v>0</v>
      </c>
      <c r="H145" s="13">
        <v>3</v>
      </c>
      <c r="I145" s="13">
        <v>0</v>
      </c>
      <c r="J145" s="3">
        <f t="shared" si="24"/>
        <v>9</v>
      </c>
      <c r="K145" s="40">
        <f t="shared" si="25"/>
        <v>2.4128686327077747E-2</v>
      </c>
    </row>
    <row r="146" spans="1:11">
      <c r="A146" s="6" t="s">
        <v>131</v>
      </c>
      <c r="B146" s="13">
        <v>0</v>
      </c>
      <c r="C146" s="13">
        <v>1</v>
      </c>
      <c r="D146" s="13">
        <v>0</v>
      </c>
      <c r="E146" s="13">
        <v>0</v>
      </c>
      <c r="F146" s="13">
        <v>0</v>
      </c>
      <c r="G146" s="13">
        <v>0</v>
      </c>
      <c r="H146" s="13">
        <v>0</v>
      </c>
      <c r="I146" s="13">
        <v>0</v>
      </c>
      <c r="J146" s="3">
        <f t="shared" si="24"/>
        <v>1</v>
      </c>
      <c r="K146" s="40">
        <f t="shared" si="25"/>
        <v>2.6809651474530832E-3</v>
      </c>
    </row>
    <row r="147" spans="1:11">
      <c r="A147" s="6" t="s">
        <v>132</v>
      </c>
      <c r="B147" s="13">
        <v>0</v>
      </c>
      <c r="C147" s="13">
        <v>1</v>
      </c>
      <c r="D147" s="13">
        <v>0</v>
      </c>
      <c r="E147" s="13">
        <v>0</v>
      </c>
      <c r="F147" s="13">
        <v>0</v>
      </c>
      <c r="G147" s="13">
        <v>0</v>
      </c>
      <c r="H147" s="13">
        <v>0</v>
      </c>
      <c r="I147" s="13">
        <v>0</v>
      </c>
      <c r="J147" s="3">
        <f t="shared" si="24"/>
        <v>1</v>
      </c>
      <c r="K147" s="40">
        <f t="shared" si="25"/>
        <v>2.6809651474530832E-3</v>
      </c>
    </row>
    <row r="148" spans="1:11">
      <c r="A148" s="6" t="s">
        <v>133</v>
      </c>
      <c r="B148" s="13">
        <v>0</v>
      </c>
      <c r="C148" s="13">
        <v>1</v>
      </c>
      <c r="D148" s="13">
        <v>0</v>
      </c>
      <c r="E148" s="13">
        <v>0</v>
      </c>
      <c r="F148" s="13">
        <v>0</v>
      </c>
      <c r="G148" s="13">
        <v>0</v>
      </c>
      <c r="H148" s="13">
        <v>0</v>
      </c>
      <c r="I148" s="13">
        <v>0</v>
      </c>
      <c r="J148" s="3">
        <f t="shared" si="24"/>
        <v>1</v>
      </c>
      <c r="K148" s="40">
        <f t="shared" si="25"/>
        <v>2.6809651474530832E-3</v>
      </c>
    </row>
    <row r="149" spans="1:11">
      <c r="A149" s="6" t="s">
        <v>134</v>
      </c>
      <c r="B149" s="13">
        <v>0</v>
      </c>
      <c r="C149" s="13">
        <v>1</v>
      </c>
      <c r="D149" s="13">
        <v>0</v>
      </c>
      <c r="E149" s="13">
        <v>3</v>
      </c>
      <c r="F149" s="13">
        <v>0</v>
      </c>
      <c r="G149" s="13">
        <v>0</v>
      </c>
      <c r="H149" s="13">
        <v>0</v>
      </c>
      <c r="I149" s="13">
        <v>0</v>
      </c>
      <c r="J149" s="3">
        <f t="shared" si="24"/>
        <v>4</v>
      </c>
      <c r="K149" s="40">
        <f t="shared" si="25"/>
        <v>1.0723860589812333E-2</v>
      </c>
    </row>
    <row r="150" spans="1:11">
      <c r="A150" s="6" t="s">
        <v>135</v>
      </c>
      <c r="B150" s="13">
        <v>0</v>
      </c>
      <c r="C150" s="13">
        <v>0</v>
      </c>
      <c r="D150" s="13">
        <v>0</v>
      </c>
      <c r="E150" s="13">
        <v>0</v>
      </c>
      <c r="F150" s="13">
        <v>0</v>
      </c>
      <c r="G150" s="13">
        <v>0</v>
      </c>
      <c r="H150" s="13">
        <v>0</v>
      </c>
      <c r="I150" s="13">
        <v>0</v>
      </c>
      <c r="J150" s="3">
        <f t="shared" si="24"/>
        <v>0</v>
      </c>
      <c r="K150" s="40">
        <f t="shared" si="25"/>
        <v>0</v>
      </c>
    </row>
    <row r="151" spans="1:11" s="65" customFormat="1" ht="12.75">
      <c r="A151" s="6" t="s">
        <v>136</v>
      </c>
      <c r="B151" s="39">
        <v>0</v>
      </c>
      <c r="C151" s="39">
        <v>5</v>
      </c>
      <c r="D151" s="39">
        <v>0</v>
      </c>
      <c r="E151" s="39">
        <v>0</v>
      </c>
      <c r="F151" s="39">
        <v>0</v>
      </c>
      <c r="G151" s="39">
        <v>0</v>
      </c>
      <c r="H151" s="39">
        <v>3</v>
      </c>
      <c r="I151" s="39">
        <v>0</v>
      </c>
      <c r="J151" s="3">
        <f t="shared" si="24"/>
        <v>8</v>
      </c>
      <c r="K151" s="40">
        <f t="shared" si="25"/>
        <v>2.1447721179624665E-2</v>
      </c>
    </row>
    <row r="152" spans="1:11">
      <c r="A152" s="7" t="s">
        <v>137</v>
      </c>
      <c r="B152" s="13">
        <v>6</v>
      </c>
      <c r="C152" s="13">
        <v>145</v>
      </c>
      <c r="D152" s="13">
        <v>4</v>
      </c>
      <c r="E152" s="13">
        <v>53</v>
      </c>
      <c r="F152" s="13">
        <v>13</v>
      </c>
      <c r="G152" s="13">
        <v>0</v>
      </c>
      <c r="H152" s="13">
        <v>70</v>
      </c>
      <c r="I152" s="13">
        <v>12</v>
      </c>
      <c r="J152" s="3">
        <f t="shared" si="24"/>
        <v>303</v>
      </c>
      <c r="K152" s="40">
        <f t="shared" si="25"/>
        <v>0.81233243967828417</v>
      </c>
    </row>
    <row r="153" spans="1:11">
      <c r="A153" s="9" t="s">
        <v>59</v>
      </c>
      <c r="B153" s="4">
        <f t="shared" ref="B153:I153" si="26">SUM(B142:B152)</f>
        <v>7</v>
      </c>
      <c r="C153" s="4">
        <f t="shared" si="26"/>
        <v>173</v>
      </c>
      <c r="D153" s="4">
        <f t="shared" si="26"/>
        <v>5</v>
      </c>
      <c r="E153" s="4">
        <f t="shared" si="26"/>
        <v>72</v>
      </c>
      <c r="F153" s="4">
        <f t="shared" si="26"/>
        <v>20</v>
      </c>
      <c r="G153" s="4">
        <f t="shared" si="26"/>
        <v>0</v>
      </c>
      <c r="H153" s="4">
        <f t="shared" si="26"/>
        <v>81</v>
      </c>
      <c r="I153" s="4">
        <f t="shared" si="26"/>
        <v>15</v>
      </c>
      <c r="J153" s="4">
        <f>SUM(J142:J152)</f>
        <v>373</v>
      </c>
      <c r="K153" s="27">
        <f>SUM(K142:K152)</f>
        <v>1</v>
      </c>
    </row>
    <row r="154" spans="1:11">
      <c r="A154" s="96" t="s">
        <v>140</v>
      </c>
      <c r="B154" s="96"/>
      <c r="C154" s="96"/>
      <c r="D154" s="96"/>
      <c r="E154" s="96"/>
      <c r="F154" s="96"/>
      <c r="G154" s="96"/>
      <c r="H154" s="96"/>
      <c r="I154" s="96"/>
      <c r="J154" s="96"/>
      <c r="K154" s="61"/>
    </row>
    <row r="155" spans="1:11">
      <c r="A155" s="8" t="s">
        <v>139</v>
      </c>
      <c r="B155" s="13">
        <v>0</v>
      </c>
      <c r="C155" s="13">
        <v>0</v>
      </c>
      <c r="D155" s="13">
        <v>0</v>
      </c>
      <c r="E155" s="13">
        <v>0</v>
      </c>
      <c r="F155" s="13">
        <v>0</v>
      </c>
      <c r="G155" s="13">
        <v>0</v>
      </c>
      <c r="H155" s="13">
        <v>0</v>
      </c>
      <c r="I155" s="13">
        <v>0</v>
      </c>
      <c r="J155" s="3">
        <f t="shared" ref="J155:J165" si="27">SUM(B155:I155)</f>
        <v>0</v>
      </c>
      <c r="K155" s="40">
        <f>+J155/J$166</f>
        <v>0</v>
      </c>
    </row>
    <row r="156" spans="1:11">
      <c r="A156" s="6" t="s">
        <v>128</v>
      </c>
      <c r="B156" s="13">
        <v>0</v>
      </c>
      <c r="C156" s="13">
        <v>3</v>
      </c>
      <c r="D156" s="13">
        <v>0</v>
      </c>
      <c r="E156" s="13">
        <v>1</v>
      </c>
      <c r="F156" s="13">
        <v>0</v>
      </c>
      <c r="G156" s="13">
        <v>0</v>
      </c>
      <c r="H156" s="13">
        <v>2</v>
      </c>
      <c r="I156" s="13">
        <v>2</v>
      </c>
      <c r="J156" s="3">
        <f t="shared" si="27"/>
        <v>8</v>
      </c>
      <c r="K156" s="40">
        <f t="shared" ref="K156:K165" si="28">+J156/J$166</f>
        <v>2.1447721179624665E-2</v>
      </c>
    </row>
    <row r="157" spans="1:11">
      <c r="A157" s="6" t="s">
        <v>129</v>
      </c>
      <c r="B157" s="13">
        <v>0</v>
      </c>
      <c r="C157" s="13">
        <v>6</v>
      </c>
      <c r="D157" s="13">
        <v>1</v>
      </c>
      <c r="E157" s="13">
        <v>2</v>
      </c>
      <c r="F157" s="13">
        <v>3</v>
      </c>
      <c r="G157" s="13">
        <v>0</v>
      </c>
      <c r="H157" s="13">
        <v>1</v>
      </c>
      <c r="I157" s="13">
        <v>1</v>
      </c>
      <c r="J157" s="3">
        <f t="shared" si="27"/>
        <v>14</v>
      </c>
      <c r="K157" s="40">
        <f t="shared" si="28"/>
        <v>3.7533512064343161E-2</v>
      </c>
    </row>
    <row r="158" spans="1:11">
      <c r="A158" s="6" t="s">
        <v>130</v>
      </c>
      <c r="B158" s="13">
        <v>0</v>
      </c>
      <c r="C158" s="13">
        <v>1</v>
      </c>
      <c r="D158" s="13">
        <v>0</v>
      </c>
      <c r="E158" s="13">
        <v>2</v>
      </c>
      <c r="F158" s="13">
        <v>0</v>
      </c>
      <c r="G158" s="13">
        <v>0</v>
      </c>
      <c r="H158" s="13">
        <v>1</v>
      </c>
      <c r="I158" s="13">
        <v>0</v>
      </c>
      <c r="J158" s="3">
        <f t="shared" si="27"/>
        <v>4</v>
      </c>
      <c r="K158" s="40">
        <f t="shared" si="28"/>
        <v>1.0723860589812333E-2</v>
      </c>
    </row>
    <row r="159" spans="1:11">
      <c r="A159" s="6" t="s">
        <v>131</v>
      </c>
      <c r="B159" s="13">
        <v>0</v>
      </c>
      <c r="C159" s="13">
        <v>0</v>
      </c>
      <c r="D159" s="13">
        <v>0</v>
      </c>
      <c r="E159" s="13">
        <v>0</v>
      </c>
      <c r="F159" s="13">
        <v>0</v>
      </c>
      <c r="G159" s="13">
        <v>0</v>
      </c>
      <c r="H159" s="13">
        <v>0</v>
      </c>
      <c r="I159" s="13">
        <v>0</v>
      </c>
      <c r="J159" s="3">
        <f t="shared" si="27"/>
        <v>0</v>
      </c>
      <c r="K159" s="40">
        <f t="shared" si="28"/>
        <v>0</v>
      </c>
    </row>
    <row r="160" spans="1:11">
      <c r="A160" s="6" t="s">
        <v>132</v>
      </c>
      <c r="B160" s="13">
        <v>0</v>
      </c>
      <c r="C160" s="13">
        <v>1</v>
      </c>
      <c r="D160" s="13">
        <v>0</v>
      </c>
      <c r="E160" s="13">
        <v>0</v>
      </c>
      <c r="F160" s="13">
        <v>0</v>
      </c>
      <c r="G160" s="13">
        <v>0</v>
      </c>
      <c r="H160" s="13">
        <v>0</v>
      </c>
      <c r="I160" s="13">
        <v>0</v>
      </c>
      <c r="J160" s="3">
        <f t="shared" si="27"/>
        <v>1</v>
      </c>
      <c r="K160" s="40">
        <f t="shared" si="28"/>
        <v>2.6809651474530832E-3</v>
      </c>
    </row>
    <row r="161" spans="1:11">
      <c r="A161" s="6" t="s">
        <v>133</v>
      </c>
      <c r="B161" s="13">
        <v>0</v>
      </c>
      <c r="C161" s="13">
        <v>0</v>
      </c>
      <c r="D161" s="13">
        <v>0</v>
      </c>
      <c r="E161" s="13">
        <v>1</v>
      </c>
      <c r="F161" s="13">
        <v>0</v>
      </c>
      <c r="G161" s="13">
        <v>0</v>
      </c>
      <c r="H161" s="13">
        <v>0</v>
      </c>
      <c r="I161" s="13">
        <v>0</v>
      </c>
      <c r="J161" s="3">
        <f t="shared" si="27"/>
        <v>1</v>
      </c>
      <c r="K161" s="40">
        <f t="shared" si="28"/>
        <v>2.6809651474530832E-3</v>
      </c>
    </row>
    <row r="162" spans="1:11">
      <c r="A162" s="6" t="s">
        <v>134</v>
      </c>
      <c r="B162" s="13">
        <v>0</v>
      </c>
      <c r="C162" s="13">
        <v>1</v>
      </c>
      <c r="D162" s="13">
        <v>0</v>
      </c>
      <c r="E162" s="13">
        <v>1</v>
      </c>
      <c r="F162" s="13">
        <v>0</v>
      </c>
      <c r="G162" s="13">
        <v>0</v>
      </c>
      <c r="H162" s="13">
        <v>0</v>
      </c>
      <c r="I162" s="13">
        <v>0</v>
      </c>
      <c r="J162" s="3">
        <f t="shared" si="27"/>
        <v>2</v>
      </c>
      <c r="K162" s="40">
        <f t="shared" si="28"/>
        <v>5.3619302949061663E-3</v>
      </c>
    </row>
    <row r="163" spans="1:11">
      <c r="A163" s="6" t="s">
        <v>135</v>
      </c>
      <c r="B163" s="13">
        <v>0</v>
      </c>
      <c r="C163" s="13">
        <v>0</v>
      </c>
      <c r="D163" s="13">
        <v>0</v>
      </c>
      <c r="E163" s="13">
        <v>1</v>
      </c>
      <c r="F163" s="13">
        <v>0</v>
      </c>
      <c r="G163" s="13">
        <v>0</v>
      </c>
      <c r="H163" s="13">
        <v>0</v>
      </c>
      <c r="I163" s="13">
        <v>0</v>
      </c>
      <c r="J163" s="3">
        <f t="shared" si="27"/>
        <v>1</v>
      </c>
      <c r="K163" s="40">
        <f t="shared" si="28"/>
        <v>2.6809651474530832E-3</v>
      </c>
    </row>
    <row r="164" spans="1:11">
      <c r="A164" s="6" t="s">
        <v>136</v>
      </c>
      <c r="B164" s="13">
        <v>0</v>
      </c>
      <c r="C164" s="13">
        <v>5</v>
      </c>
      <c r="D164" s="13">
        <v>0</v>
      </c>
      <c r="E164" s="13">
        <v>1</v>
      </c>
      <c r="F164" s="13">
        <v>0</v>
      </c>
      <c r="G164" s="13">
        <v>0</v>
      </c>
      <c r="H164" s="13">
        <v>4</v>
      </c>
      <c r="I164" s="13">
        <v>0</v>
      </c>
      <c r="J164" s="3">
        <f t="shared" si="27"/>
        <v>10</v>
      </c>
      <c r="K164" s="40">
        <f t="shared" si="28"/>
        <v>2.6809651474530832E-2</v>
      </c>
    </row>
    <row r="165" spans="1:11">
      <c r="A165" s="7" t="s">
        <v>137</v>
      </c>
      <c r="B165" s="13">
        <v>7</v>
      </c>
      <c r="C165" s="13">
        <v>156</v>
      </c>
      <c r="D165" s="13">
        <v>4</v>
      </c>
      <c r="E165" s="13">
        <v>63</v>
      </c>
      <c r="F165" s="13">
        <v>17</v>
      </c>
      <c r="G165" s="13">
        <v>0</v>
      </c>
      <c r="H165" s="13">
        <v>73</v>
      </c>
      <c r="I165" s="13">
        <v>12</v>
      </c>
      <c r="J165" s="3">
        <f t="shared" si="27"/>
        <v>332</v>
      </c>
      <c r="K165" s="40">
        <f t="shared" si="28"/>
        <v>0.89008042895442363</v>
      </c>
    </row>
    <row r="166" spans="1:11">
      <c r="A166" s="9" t="s">
        <v>59</v>
      </c>
      <c r="B166" s="4">
        <f t="shared" ref="B166:I166" si="29">SUM(B155:B165)</f>
        <v>7</v>
      </c>
      <c r="C166" s="4">
        <f t="shared" si="29"/>
        <v>173</v>
      </c>
      <c r="D166" s="4">
        <f t="shared" si="29"/>
        <v>5</v>
      </c>
      <c r="E166" s="4">
        <f t="shared" si="29"/>
        <v>72</v>
      </c>
      <c r="F166" s="4">
        <f t="shared" si="29"/>
        <v>20</v>
      </c>
      <c r="G166" s="4">
        <f t="shared" si="29"/>
        <v>0</v>
      </c>
      <c r="H166" s="4">
        <f t="shared" si="29"/>
        <v>81</v>
      </c>
      <c r="I166" s="4">
        <f t="shared" si="29"/>
        <v>15</v>
      </c>
      <c r="J166" s="4">
        <f>SUM(J155:J165)</f>
        <v>373</v>
      </c>
      <c r="K166" s="27">
        <f>SUM(K155:K165)</f>
        <v>1</v>
      </c>
    </row>
    <row r="167" spans="1:11">
      <c r="A167" s="96" t="s">
        <v>141</v>
      </c>
      <c r="B167" s="96"/>
      <c r="C167" s="96"/>
      <c r="D167" s="96"/>
      <c r="E167" s="96"/>
      <c r="F167" s="96"/>
      <c r="G167" s="96"/>
      <c r="H167" s="96"/>
      <c r="I167" s="96"/>
      <c r="J167" s="96"/>
      <c r="K167" s="61"/>
    </row>
    <row r="168" spans="1:11">
      <c r="A168" s="8" t="s">
        <v>139</v>
      </c>
      <c r="B168" s="13">
        <v>0</v>
      </c>
      <c r="C168" s="13">
        <v>0</v>
      </c>
      <c r="D168" s="13">
        <v>0</v>
      </c>
      <c r="E168" s="13">
        <v>0</v>
      </c>
      <c r="F168" s="13">
        <v>0</v>
      </c>
      <c r="G168" s="13">
        <v>0</v>
      </c>
      <c r="H168" s="13">
        <v>0</v>
      </c>
      <c r="I168" s="13">
        <v>0</v>
      </c>
      <c r="J168" s="3">
        <f t="shared" ref="J168:J178" si="30">SUM(B168:I168)</f>
        <v>0</v>
      </c>
      <c r="K168" s="40">
        <f>+J168/J$179</f>
        <v>0</v>
      </c>
    </row>
    <row r="169" spans="1:11">
      <c r="A169" s="6" t="s">
        <v>128</v>
      </c>
      <c r="B169" s="13">
        <v>0</v>
      </c>
      <c r="C169" s="13">
        <v>1</v>
      </c>
      <c r="D169" s="13">
        <v>0</v>
      </c>
      <c r="E169" s="13">
        <v>0</v>
      </c>
      <c r="F169" s="13">
        <v>0</v>
      </c>
      <c r="G169" s="13">
        <v>0</v>
      </c>
      <c r="H169" s="13">
        <v>0</v>
      </c>
      <c r="I169" s="13">
        <v>1</v>
      </c>
      <c r="J169" s="3">
        <f t="shared" si="30"/>
        <v>2</v>
      </c>
      <c r="K169" s="40">
        <f t="shared" ref="K169:K178" si="31">+J169/J$179</f>
        <v>5.3619302949061663E-3</v>
      </c>
    </row>
    <row r="170" spans="1:11">
      <c r="A170" s="6" t="s">
        <v>129</v>
      </c>
      <c r="B170" s="13">
        <v>0</v>
      </c>
      <c r="C170" s="13">
        <v>1</v>
      </c>
      <c r="D170" s="13">
        <v>0</v>
      </c>
      <c r="E170" s="13">
        <v>1</v>
      </c>
      <c r="F170" s="13">
        <v>1</v>
      </c>
      <c r="G170" s="13">
        <v>0</v>
      </c>
      <c r="H170" s="13">
        <v>1</v>
      </c>
      <c r="I170" s="13">
        <v>0</v>
      </c>
      <c r="J170" s="3">
        <f t="shared" si="30"/>
        <v>4</v>
      </c>
      <c r="K170" s="40">
        <f t="shared" si="31"/>
        <v>1.0723860589812333E-2</v>
      </c>
    </row>
    <row r="171" spans="1:11">
      <c r="A171" s="6" t="s">
        <v>130</v>
      </c>
      <c r="B171" s="13">
        <v>0</v>
      </c>
      <c r="C171" s="13">
        <v>3</v>
      </c>
      <c r="D171" s="13">
        <v>0</v>
      </c>
      <c r="E171" s="13">
        <v>2</v>
      </c>
      <c r="F171" s="13">
        <v>2</v>
      </c>
      <c r="G171" s="13">
        <v>0</v>
      </c>
      <c r="H171" s="13">
        <v>2</v>
      </c>
      <c r="I171" s="13">
        <v>0</v>
      </c>
      <c r="J171" s="3">
        <f t="shared" si="30"/>
        <v>9</v>
      </c>
      <c r="K171" s="40">
        <f t="shared" si="31"/>
        <v>2.4128686327077747E-2</v>
      </c>
    </row>
    <row r="172" spans="1:11">
      <c r="A172" s="6" t="s">
        <v>131</v>
      </c>
      <c r="B172" s="13">
        <v>0</v>
      </c>
      <c r="C172" s="13">
        <v>1</v>
      </c>
      <c r="D172" s="13">
        <v>0</v>
      </c>
      <c r="E172" s="13">
        <v>0</v>
      </c>
      <c r="F172" s="13">
        <v>0</v>
      </c>
      <c r="G172" s="13">
        <v>0</v>
      </c>
      <c r="H172" s="13">
        <v>0</v>
      </c>
      <c r="I172" s="13">
        <v>0</v>
      </c>
      <c r="J172" s="3">
        <f t="shared" si="30"/>
        <v>1</v>
      </c>
      <c r="K172" s="40">
        <f t="shared" si="31"/>
        <v>2.6809651474530832E-3</v>
      </c>
    </row>
    <row r="173" spans="1:11">
      <c r="A173" s="6" t="s">
        <v>132</v>
      </c>
      <c r="B173" s="13">
        <v>0</v>
      </c>
      <c r="C173" s="13">
        <v>1</v>
      </c>
      <c r="D173" s="13">
        <v>0</v>
      </c>
      <c r="E173" s="13">
        <v>0</v>
      </c>
      <c r="F173" s="13">
        <v>0</v>
      </c>
      <c r="G173" s="13">
        <v>0</v>
      </c>
      <c r="H173" s="13">
        <v>0</v>
      </c>
      <c r="I173" s="13">
        <v>0</v>
      </c>
      <c r="J173" s="3">
        <f t="shared" si="30"/>
        <v>1</v>
      </c>
      <c r="K173" s="40">
        <f t="shared" si="31"/>
        <v>2.6809651474530832E-3</v>
      </c>
    </row>
    <row r="174" spans="1:11">
      <c r="A174" s="6" t="s">
        <v>133</v>
      </c>
      <c r="B174" s="13">
        <v>0</v>
      </c>
      <c r="C174" s="13">
        <v>1</v>
      </c>
      <c r="D174" s="13">
        <v>0</v>
      </c>
      <c r="E174" s="13">
        <v>1</v>
      </c>
      <c r="F174" s="13">
        <v>0</v>
      </c>
      <c r="G174" s="13">
        <v>0</v>
      </c>
      <c r="H174" s="13">
        <v>0</v>
      </c>
      <c r="I174" s="13">
        <v>0</v>
      </c>
      <c r="J174" s="3">
        <f t="shared" si="30"/>
        <v>2</v>
      </c>
      <c r="K174" s="40">
        <f t="shared" si="31"/>
        <v>5.3619302949061663E-3</v>
      </c>
    </row>
    <row r="175" spans="1:11">
      <c r="A175" s="6" t="s">
        <v>134</v>
      </c>
      <c r="B175" s="13">
        <v>0</v>
      </c>
      <c r="C175" s="13">
        <v>0</v>
      </c>
      <c r="D175" s="13">
        <v>0</v>
      </c>
      <c r="E175" s="13">
        <v>0</v>
      </c>
      <c r="F175" s="13">
        <v>0</v>
      </c>
      <c r="G175" s="13">
        <v>0</v>
      </c>
      <c r="H175" s="13">
        <v>0</v>
      </c>
      <c r="I175" s="13">
        <v>0</v>
      </c>
      <c r="J175" s="3">
        <f t="shared" si="30"/>
        <v>0</v>
      </c>
      <c r="K175" s="40">
        <f t="shared" si="31"/>
        <v>0</v>
      </c>
    </row>
    <row r="176" spans="1:11">
      <c r="A176" s="6" t="s">
        <v>135</v>
      </c>
      <c r="B176" s="13">
        <v>0</v>
      </c>
      <c r="C176" s="13">
        <v>0</v>
      </c>
      <c r="D176" s="13">
        <v>0</v>
      </c>
      <c r="E176" s="13">
        <v>2</v>
      </c>
      <c r="F176" s="13">
        <v>0</v>
      </c>
      <c r="G176" s="13">
        <v>0</v>
      </c>
      <c r="H176" s="13">
        <v>0</v>
      </c>
      <c r="I176" s="13">
        <v>0</v>
      </c>
      <c r="J176" s="3">
        <f t="shared" si="30"/>
        <v>2</v>
      </c>
      <c r="K176" s="40">
        <f t="shared" si="31"/>
        <v>5.3619302949061663E-3</v>
      </c>
    </row>
    <row r="177" spans="1:16">
      <c r="A177" s="6" t="s">
        <v>136</v>
      </c>
      <c r="B177" s="13">
        <v>0</v>
      </c>
      <c r="C177" s="13">
        <v>5</v>
      </c>
      <c r="D177" s="13">
        <v>0</v>
      </c>
      <c r="E177" s="13">
        <v>0</v>
      </c>
      <c r="F177" s="13">
        <v>0</v>
      </c>
      <c r="G177" s="13">
        <v>0</v>
      </c>
      <c r="H177" s="13">
        <v>3</v>
      </c>
      <c r="I177" s="13">
        <v>0</v>
      </c>
      <c r="J177" s="3">
        <f t="shared" si="30"/>
        <v>8</v>
      </c>
      <c r="K177" s="40">
        <f t="shared" si="31"/>
        <v>2.1447721179624665E-2</v>
      </c>
    </row>
    <row r="178" spans="1:16">
      <c r="A178" s="7" t="s">
        <v>137</v>
      </c>
      <c r="B178" s="13">
        <v>7</v>
      </c>
      <c r="C178" s="13">
        <v>160</v>
      </c>
      <c r="D178" s="13">
        <v>5</v>
      </c>
      <c r="E178" s="13">
        <v>66</v>
      </c>
      <c r="F178" s="13">
        <v>17</v>
      </c>
      <c r="G178" s="13">
        <v>0</v>
      </c>
      <c r="H178" s="13">
        <v>75</v>
      </c>
      <c r="I178" s="13">
        <v>14</v>
      </c>
      <c r="J178" s="3">
        <f t="shared" si="30"/>
        <v>344</v>
      </c>
      <c r="K178" s="40">
        <f t="shared" si="31"/>
        <v>0.92225201072386054</v>
      </c>
    </row>
    <row r="179" spans="1:16">
      <c r="A179" s="9" t="s">
        <v>59</v>
      </c>
      <c r="B179" s="4">
        <f t="shared" ref="B179:I179" si="32">SUM(B168:B178)</f>
        <v>7</v>
      </c>
      <c r="C179" s="4">
        <f t="shared" si="32"/>
        <v>173</v>
      </c>
      <c r="D179" s="4">
        <f t="shared" si="32"/>
        <v>5</v>
      </c>
      <c r="E179" s="4">
        <f t="shared" si="32"/>
        <v>72</v>
      </c>
      <c r="F179" s="4">
        <f t="shared" si="32"/>
        <v>20</v>
      </c>
      <c r="G179" s="4">
        <f t="shared" si="32"/>
        <v>0</v>
      </c>
      <c r="H179" s="4">
        <f t="shared" si="32"/>
        <v>81</v>
      </c>
      <c r="I179" s="4">
        <f t="shared" si="32"/>
        <v>15</v>
      </c>
      <c r="J179" s="4">
        <f>SUM(J168:J178)</f>
        <v>373</v>
      </c>
      <c r="K179" s="27">
        <f>SUM(K168:K178)</f>
        <v>1</v>
      </c>
    </row>
    <row r="180" spans="1:16">
      <c r="A180" s="96" t="s">
        <v>142</v>
      </c>
      <c r="B180" s="96"/>
      <c r="C180" s="96"/>
      <c r="D180" s="96"/>
      <c r="E180" s="96"/>
      <c r="F180" s="96"/>
      <c r="G180" s="96"/>
      <c r="H180" s="96"/>
      <c r="I180" s="96"/>
      <c r="J180" s="96"/>
      <c r="K180" s="61"/>
    </row>
    <row r="181" spans="1:16">
      <c r="A181" s="8" t="s">
        <v>139</v>
      </c>
      <c r="B181" s="13">
        <v>0</v>
      </c>
      <c r="C181" s="13">
        <v>0</v>
      </c>
      <c r="D181" s="13">
        <v>0</v>
      </c>
      <c r="E181" s="13">
        <v>0</v>
      </c>
      <c r="F181" s="13">
        <v>0</v>
      </c>
      <c r="G181" s="13">
        <v>0</v>
      </c>
      <c r="H181" s="13">
        <v>0</v>
      </c>
      <c r="I181" s="13">
        <v>0</v>
      </c>
      <c r="J181" s="3">
        <f t="shared" ref="J181:J191" si="33">SUM(B181:I181)</f>
        <v>0</v>
      </c>
      <c r="K181" s="40">
        <f>+J181/J$192</f>
        <v>0</v>
      </c>
    </row>
    <row r="182" spans="1:16">
      <c r="A182" s="6" t="s">
        <v>128</v>
      </c>
      <c r="B182" s="13">
        <v>0</v>
      </c>
      <c r="C182" s="13">
        <v>3</v>
      </c>
      <c r="D182" s="13">
        <v>0</v>
      </c>
      <c r="E182" s="13">
        <v>2</v>
      </c>
      <c r="F182" s="13">
        <v>1</v>
      </c>
      <c r="G182" s="13">
        <v>0</v>
      </c>
      <c r="H182" s="13">
        <v>0</v>
      </c>
      <c r="I182" s="13">
        <v>1</v>
      </c>
      <c r="J182" s="3">
        <f t="shared" si="33"/>
        <v>7</v>
      </c>
      <c r="K182" s="40">
        <f t="shared" ref="K182:K191" si="34">+J182/J$192</f>
        <v>1.876675603217158E-2</v>
      </c>
    </row>
    <row r="183" spans="1:16">
      <c r="A183" s="6" t="s">
        <v>129</v>
      </c>
      <c r="B183" s="13">
        <v>1</v>
      </c>
      <c r="C183" s="13">
        <v>3</v>
      </c>
      <c r="D183" s="13">
        <v>0</v>
      </c>
      <c r="E183" s="13">
        <v>2</v>
      </c>
      <c r="F183" s="13">
        <v>2</v>
      </c>
      <c r="G183" s="13">
        <v>0</v>
      </c>
      <c r="H183" s="13">
        <v>2</v>
      </c>
      <c r="I183" s="13">
        <v>0</v>
      </c>
      <c r="J183" s="3">
        <f t="shared" si="33"/>
        <v>10</v>
      </c>
      <c r="K183" s="40">
        <f t="shared" si="34"/>
        <v>2.6809651474530832E-2</v>
      </c>
    </row>
    <row r="184" spans="1:16">
      <c r="A184" s="6" t="s">
        <v>130</v>
      </c>
      <c r="B184" s="13">
        <v>0</v>
      </c>
      <c r="C184" s="13">
        <v>1</v>
      </c>
      <c r="D184" s="13">
        <v>0</v>
      </c>
      <c r="E184" s="13">
        <v>1</v>
      </c>
      <c r="F184" s="13">
        <v>0</v>
      </c>
      <c r="G184" s="13">
        <v>0</v>
      </c>
      <c r="H184" s="13">
        <v>2</v>
      </c>
      <c r="I184" s="13">
        <v>0</v>
      </c>
      <c r="J184" s="3">
        <f t="shared" si="33"/>
        <v>4</v>
      </c>
      <c r="K184" s="40">
        <f t="shared" si="34"/>
        <v>1.0723860589812333E-2</v>
      </c>
    </row>
    <row r="185" spans="1:16">
      <c r="A185" s="6" t="s">
        <v>131</v>
      </c>
      <c r="B185" s="13">
        <v>0</v>
      </c>
      <c r="C185" s="13">
        <v>0</v>
      </c>
      <c r="D185" s="13">
        <v>0</v>
      </c>
      <c r="E185" s="13">
        <v>1</v>
      </c>
      <c r="F185" s="13">
        <v>0</v>
      </c>
      <c r="G185" s="13">
        <v>0</v>
      </c>
      <c r="H185" s="13">
        <v>0</v>
      </c>
      <c r="I185" s="13">
        <v>0</v>
      </c>
      <c r="J185" s="3">
        <f t="shared" si="33"/>
        <v>1</v>
      </c>
      <c r="K185" s="40">
        <f t="shared" si="34"/>
        <v>2.6809651474530832E-3</v>
      </c>
    </row>
    <row r="186" spans="1:16">
      <c r="A186" s="6" t="s">
        <v>132</v>
      </c>
      <c r="B186" s="13">
        <v>0</v>
      </c>
      <c r="C186" s="13">
        <v>2</v>
      </c>
      <c r="D186" s="13">
        <v>0</v>
      </c>
      <c r="E186" s="13">
        <v>1</v>
      </c>
      <c r="F186" s="13">
        <v>0</v>
      </c>
      <c r="G186" s="13">
        <v>0</v>
      </c>
      <c r="H186" s="13">
        <v>0</v>
      </c>
      <c r="I186" s="13">
        <v>0</v>
      </c>
      <c r="J186" s="3">
        <f t="shared" si="33"/>
        <v>3</v>
      </c>
      <c r="K186" s="40">
        <f t="shared" si="34"/>
        <v>8.0428954423592495E-3</v>
      </c>
    </row>
    <row r="187" spans="1:16">
      <c r="A187" s="6" t="s">
        <v>133</v>
      </c>
      <c r="B187" s="13">
        <v>0</v>
      </c>
      <c r="C187" s="13">
        <v>0</v>
      </c>
      <c r="D187" s="13">
        <v>0</v>
      </c>
      <c r="E187" s="13">
        <v>0</v>
      </c>
      <c r="F187" s="13">
        <v>0</v>
      </c>
      <c r="G187" s="13">
        <v>0</v>
      </c>
      <c r="H187" s="13">
        <v>0</v>
      </c>
      <c r="I187" s="13">
        <v>0</v>
      </c>
      <c r="J187" s="3">
        <f t="shared" si="33"/>
        <v>0</v>
      </c>
      <c r="K187" s="40">
        <f t="shared" si="34"/>
        <v>0</v>
      </c>
    </row>
    <row r="188" spans="1:16">
      <c r="A188" s="6" t="s">
        <v>134</v>
      </c>
      <c r="B188" s="13">
        <v>0</v>
      </c>
      <c r="C188" s="13">
        <v>0</v>
      </c>
      <c r="D188" s="13">
        <v>0</v>
      </c>
      <c r="E188" s="13">
        <v>2</v>
      </c>
      <c r="F188" s="13">
        <v>0</v>
      </c>
      <c r="G188" s="13">
        <v>0</v>
      </c>
      <c r="H188" s="13">
        <v>0</v>
      </c>
      <c r="I188" s="13">
        <v>0</v>
      </c>
      <c r="J188" s="3">
        <f t="shared" si="33"/>
        <v>2</v>
      </c>
      <c r="K188" s="40">
        <f t="shared" si="34"/>
        <v>5.3619302949061663E-3</v>
      </c>
      <c r="P188" s="11" t="s">
        <v>246</v>
      </c>
    </row>
    <row r="189" spans="1:16">
      <c r="A189" s="6" t="s">
        <v>135</v>
      </c>
      <c r="B189" s="13">
        <v>0</v>
      </c>
      <c r="C189" s="13">
        <v>0</v>
      </c>
      <c r="D189" s="13">
        <v>0</v>
      </c>
      <c r="E189" s="13">
        <v>0</v>
      </c>
      <c r="F189" s="13">
        <v>0</v>
      </c>
      <c r="G189" s="13">
        <v>0</v>
      </c>
      <c r="H189" s="13">
        <v>0</v>
      </c>
      <c r="I189" s="13">
        <v>0</v>
      </c>
      <c r="J189" s="3">
        <f t="shared" si="33"/>
        <v>0</v>
      </c>
      <c r="K189" s="40">
        <f t="shared" si="34"/>
        <v>0</v>
      </c>
    </row>
    <row r="190" spans="1:16">
      <c r="A190" s="6" t="s">
        <v>136</v>
      </c>
      <c r="B190" s="13">
        <v>0</v>
      </c>
      <c r="C190" s="13">
        <v>5</v>
      </c>
      <c r="D190" s="13">
        <v>0</v>
      </c>
      <c r="E190" s="13">
        <v>0</v>
      </c>
      <c r="F190" s="13">
        <v>0</v>
      </c>
      <c r="G190" s="13">
        <v>0</v>
      </c>
      <c r="H190" s="13">
        <v>2</v>
      </c>
      <c r="I190" s="13">
        <v>0</v>
      </c>
      <c r="J190" s="3">
        <f t="shared" si="33"/>
        <v>7</v>
      </c>
      <c r="K190" s="40">
        <f t="shared" si="34"/>
        <v>1.876675603217158E-2</v>
      </c>
    </row>
    <row r="191" spans="1:16">
      <c r="A191" s="7" t="s">
        <v>137</v>
      </c>
      <c r="B191" s="13">
        <v>6</v>
      </c>
      <c r="C191" s="13">
        <v>159</v>
      </c>
      <c r="D191" s="13">
        <v>5</v>
      </c>
      <c r="E191" s="13">
        <v>63</v>
      </c>
      <c r="F191" s="13">
        <v>17</v>
      </c>
      <c r="G191" s="13">
        <v>0</v>
      </c>
      <c r="H191" s="13">
        <v>75</v>
      </c>
      <c r="I191" s="13">
        <v>14</v>
      </c>
      <c r="J191" s="3">
        <f t="shared" si="33"/>
        <v>339</v>
      </c>
      <c r="K191" s="40">
        <f t="shared" si="34"/>
        <v>0.90884718498659522</v>
      </c>
    </row>
    <row r="192" spans="1:16">
      <c r="A192" s="9" t="s">
        <v>59</v>
      </c>
      <c r="B192" s="4">
        <f t="shared" ref="B192:I192" si="35">SUM(B181:B191)</f>
        <v>7</v>
      </c>
      <c r="C192" s="4">
        <f t="shared" si="35"/>
        <v>173</v>
      </c>
      <c r="D192" s="4">
        <f t="shared" si="35"/>
        <v>5</v>
      </c>
      <c r="E192" s="4">
        <f t="shared" si="35"/>
        <v>72</v>
      </c>
      <c r="F192" s="4">
        <f t="shared" si="35"/>
        <v>20</v>
      </c>
      <c r="G192" s="4">
        <f t="shared" si="35"/>
        <v>0</v>
      </c>
      <c r="H192" s="4">
        <f t="shared" si="35"/>
        <v>81</v>
      </c>
      <c r="I192" s="4">
        <f t="shared" si="35"/>
        <v>15</v>
      </c>
      <c r="J192" s="4">
        <f>SUM(J181:J191)</f>
        <v>373</v>
      </c>
      <c r="K192" s="27">
        <f>SUM(K181:K191)</f>
        <v>1</v>
      </c>
    </row>
    <row r="193" spans="1:11">
      <c r="A193" s="96" t="s">
        <v>143</v>
      </c>
      <c r="B193" s="96"/>
      <c r="C193" s="96"/>
      <c r="D193" s="96"/>
      <c r="E193" s="96"/>
      <c r="F193" s="96"/>
      <c r="G193" s="96"/>
      <c r="H193" s="96"/>
      <c r="I193" s="96"/>
      <c r="J193" s="96"/>
      <c r="K193" s="61"/>
    </row>
    <row r="194" spans="1:11">
      <c r="A194" s="6" t="s">
        <v>139</v>
      </c>
      <c r="B194" s="46">
        <v>0</v>
      </c>
      <c r="C194" s="46">
        <v>0</v>
      </c>
      <c r="D194" s="46">
        <v>0</v>
      </c>
      <c r="E194" s="46">
        <v>1</v>
      </c>
      <c r="F194" s="46">
        <v>0</v>
      </c>
      <c r="G194" s="46">
        <v>0</v>
      </c>
      <c r="H194" s="46">
        <v>1</v>
      </c>
      <c r="I194" s="46">
        <v>0</v>
      </c>
      <c r="J194" s="3">
        <f t="shared" ref="J194:J197" si="36">SUM(B194:I194)</f>
        <v>2</v>
      </c>
      <c r="K194" s="40">
        <f>+J194/J$205</f>
        <v>5.3619302949061663E-3</v>
      </c>
    </row>
    <row r="195" spans="1:11">
      <c r="A195" s="6" t="s">
        <v>128</v>
      </c>
      <c r="B195" s="46">
        <v>0</v>
      </c>
      <c r="C195" s="46">
        <v>6</v>
      </c>
      <c r="D195" s="46">
        <v>0</v>
      </c>
      <c r="E195" s="46">
        <v>9</v>
      </c>
      <c r="F195" s="46">
        <v>2</v>
      </c>
      <c r="G195" s="46">
        <v>0</v>
      </c>
      <c r="H195" s="46">
        <v>5</v>
      </c>
      <c r="I195" s="46">
        <v>1</v>
      </c>
      <c r="J195" s="3">
        <f t="shared" si="36"/>
        <v>23</v>
      </c>
      <c r="K195" s="40">
        <f t="shared" ref="K195:K204" si="37">+J195/J$205</f>
        <v>6.1662198391420911E-2</v>
      </c>
    </row>
    <row r="196" spans="1:11">
      <c r="A196" s="6" t="s">
        <v>129</v>
      </c>
      <c r="B196" s="46">
        <v>2</v>
      </c>
      <c r="C196" s="46">
        <v>15</v>
      </c>
      <c r="D196" s="46">
        <v>2</v>
      </c>
      <c r="E196" s="46">
        <v>8</v>
      </c>
      <c r="F196" s="46">
        <v>1</v>
      </c>
      <c r="G196" s="46">
        <v>0</v>
      </c>
      <c r="H196" s="46">
        <v>11</v>
      </c>
      <c r="I196" s="46">
        <v>1</v>
      </c>
      <c r="J196" s="3">
        <f t="shared" si="36"/>
        <v>40</v>
      </c>
      <c r="K196" s="40">
        <f t="shared" si="37"/>
        <v>0.10723860589812333</v>
      </c>
    </row>
    <row r="197" spans="1:11">
      <c r="A197" s="6" t="s">
        <v>130</v>
      </c>
      <c r="B197" s="46">
        <v>0</v>
      </c>
      <c r="C197" s="46">
        <v>16</v>
      </c>
      <c r="D197" s="46">
        <v>0</v>
      </c>
      <c r="E197" s="46">
        <v>10</v>
      </c>
      <c r="F197" s="46">
        <v>5</v>
      </c>
      <c r="G197" s="46">
        <v>0</v>
      </c>
      <c r="H197" s="46">
        <v>4</v>
      </c>
      <c r="I197" s="46">
        <v>0</v>
      </c>
      <c r="J197" s="3">
        <f t="shared" si="36"/>
        <v>35</v>
      </c>
      <c r="K197" s="40">
        <f t="shared" si="37"/>
        <v>9.3833780160857902E-2</v>
      </c>
    </row>
    <row r="198" spans="1:11">
      <c r="A198" s="6" t="s">
        <v>131</v>
      </c>
      <c r="B198" s="13">
        <v>1</v>
      </c>
      <c r="C198" s="13">
        <v>3</v>
      </c>
      <c r="D198" s="13">
        <v>2</v>
      </c>
      <c r="E198" s="13">
        <v>2</v>
      </c>
      <c r="F198" s="13">
        <v>2</v>
      </c>
      <c r="G198" s="13">
        <v>0</v>
      </c>
      <c r="H198" s="13">
        <v>1</v>
      </c>
      <c r="I198" s="13">
        <v>1</v>
      </c>
      <c r="J198" s="3">
        <f>SUM(B198:I198)</f>
        <v>12</v>
      </c>
      <c r="K198" s="40">
        <f t="shared" si="37"/>
        <v>3.2171581769436998E-2</v>
      </c>
    </row>
    <row r="199" spans="1:11">
      <c r="A199" s="6" t="s">
        <v>132</v>
      </c>
      <c r="B199" s="13">
        <v>0</v>
      </c>
      <c r="C199" s="13">
        <v>7</v>
      </c>
      <c r="D199" s="13">
        <v>0</v>
      </c>
      <c r="E199" s="13">
        <v>1</v>
      </c>
      <c r="F199" s="13">
        <v>0</v>
      </c>
      <c r="G199" s="13">
        <v>0</v>
      </c>
      <c r="H199" s="13">
        <v>5</v>
      </c>
      <c r="I199" s="13">
        <v>1</v>
      </c>
      <c r="J199" s="3">
        <f t="shared" ref="J199:J204" si="38">SUM(B199:I199)</f>
        <v>14</v>
      </c>
      <c r="K199" s="40">
        <f t="shared" si="37"/>
        <v>3.7533512064343161E-2</v>
      </c>
    </row>
    <row r="200" spans="1:11">
      <c r="A200" s="6" t="s">
        <v>144</v>
      </c>
      <c r="B200" s="13">
        <v>0</v>
      </c>
      <c r="C200" s="13">
        <v>4</v>
      </c>
      <c r="D200" s="13">
        <v>0</v>
      </c>
      <c r="E200" s="13">
        <v>6</v>
      </c>
      <c r="F200" s="13">
        <v>1</v>
      </c>
      <c r="G200" s="13">
        <v>0</v>
      </c>
      <c r="H200" s="13">
        <v>1</v>
      </c>
      <c r="I200" s="13">
        <v>1</v>
      </c>
      <c r="J200" s="3">
        <f t="shared" si="38"/>
        <v>13</v>
      </c>
      <c r="K200" s="40">
        <f t="shared" si="37"/>
        <v>3.4852546916890083E-2</v>
      </c>
    </row>
    <row r="201" spans="1:11">
      <c r="A201" s="6" t="s">
        <v>145</v>
      </c>
      <c r="B201" s="13">
        <v>0</v>
      </c>
      <c r="C201" s="13">
        <v>0</v>
      </c>
      <c r="D201" s="13">
        <v>0</v>
      </c>
      <c r="E201" s="13">
        <v>0</v>
      </c>
      <c r="F201" s="13">
        <v>0</v>
      </c>
      <c r="G201" s="13">
        <v>0</v>
      </c>
      <c r="H201" s="13">
        <v>0</v>
      </c>
      <c r="I201" s="13">
        <v>0</v>
      </c>
      <c r="J201" s="3">
        <f t="shared" si="38"/>
        <v>0</v>
      </c>
      <c r="K201" s="40">
        <f t="shared" si="37"/>
        <v>0</v>
      </c>
    </row>
    <row r="202" spans="1:11">
      <c r="A202" s="6" t="s">
        <v>135</v>
      </c>
      <c r="B202" s="13">
        <v>0</v>
      </c>
      <c r="C202" s="13">
        <v>0</v>
      </c>
      <c r="D202" s="13">
        <v>0</v>
      </c>
      <c r="E202" s="13">
        <v>0</v>
      </c>
      <c r="F202" s="13">
        <v>0</v>
      </c>
      <c r="G202" s="13">
        <v>0</v>
      </c>
      <c r="H202" s="13">
        <v>0</v>
      </c>
      <c r="I202" s="13">
        <v>0</v>
      </c>
      <c r="J202" s="3">
        <f t="shared" si="38"/>
        <v>0</v>
      </c>
      <c r="K202" s="40">
        <f t="shared" si="37"/>
        <v>0</v>
      </c>
    </row>
    <row r="203" spans="1:11">
      <c r="A203" s="6" t="s">
        <v>136</v>
      </c>
      <c r="B203" s="13">
        <v>0</v>
      </c>
      <c r="C203" s="13">
        <v>5</v>
      </c>
      <c r="D203" s="13">
        <v>0</v>
      </c>
      <c r="E203" s="13">
        <v>3</v>
      </c>
      <c r="F203" s="13">
        <v>0</v>
      </c>
      <c r="G203" s="13">
        <v>0</v>
      </c>
      <c r="H203" s="13">
        <v>3</v>
      </c>
      <c r="I203" s="13">
        <v>0</v>
      </c>
      <c r="J203" s="3">
        <f t="shared" si="38"/>
        <v>11</v>
      </c>
      <c r="K203" s="40">
        <f t="shared" si="37"/>
        <v>2.9490616621983913E-2</v>
      </c>
    </row>
    <row r="204" spans="1:11">
      <c r="A204" s="7" t="s">
        <v>137</v>
      </c>
      <c r="B204" s="13">
        <v>4</v>
      </c>
      <c r="C204" s="13">
        <v>117</v>
      </c>
      <c r="D204" s="13">
        <v>1</v>
      </c>
      <c r="E204" s="13">
        <v>32</v>
      </c>
      <c r="F204" s="13">
        <v>9</v>
      </c>
      <c r="G204" s="13">
        <v>0</v>
      </c>
      <c r="H204" s="13">
        <v>50</v>
      </c>
      <c r="I204" s="13">
        <v>10</v>
      </c>
      <c r="J204" s="3">
        <f t="shared" si="38"/>
        <v>223</v>
      </c>
      <c r="K204" s="40">
        <f t="shared" si="37"/>
        <v>0.59785522788203749</v>
      </c>
    </row>
    <row r="205" spans="1:11">
      <c r="A205" s="9" t="s">
        <v>59</v>
      </c>
      <c r="B205" s="4">
        <f>SUM(B194:B204)</f>
        <v>7</v>
      </c>
      <c r="C205" s="4">
        <f t="shared" ref="C205:K205" si="39">SUM(C194:C204)</f>
        <v>173</v>
      </c>
      <c r="D205" s="4">
        <f t="shared" si="39"/>
        <v>5</v>
      </c>
      <c r="E205" s="4">
        <f t="shared" si="39"/>
        <v>72</v>
      </c>
      <c r="F205" s="4">
        <f t="shared" si="39"/>
        <v>20</v>
      </c>
      <c r="G205" s="4">
        <f t="shared" si="39"/>
        <v>0</v>
      </c>
      <c r="H205" s="4">
        <f t="shared" si="39"/>
        <v>81</v>
      </c>
      <c r="I205" s="4">
        <f t="shared" si="39"/>
        <v>15</v>
      </c>
      <c r="J205" s="4">
        <f t="shared" si="39"/>
        <v>373</v>
      </c>
      <c r="K205" s="27">
        <f t="shared" si="39"/>
        <v>1</v>
      </c>
    </row>
    <row r="206" spans="1:11">
      <c r="A206" s="39" t="str">
        <f>CONCATENATE("Note 1: ",[1]Contents!$AS$3)</f>
        <v>Note 1: Statistics after 28 March 2020 by region are based upon 'principal place of business' and not 'registered office'.</v>
      </c>
      <c r="B206" s="3"/>
      <c r="C206" s="3"/>
      <c r="D206" s="3"/>
      <c r="E206" s="3"/>
      <c r="F206" s="3"/>
      <c r="G206" s="3"/>
      <c r="H206" s="3"/>
      <c r="I206" s="3"/>
      <c r="J206" s="3"/>
    </row>
    <row r="207" spans="1:11" ht="24" customHeight="1">
      <c r="A207" s="98" t="s">
        <v>146</v>
      </c>
      <c r="B207" s="98"/>
      <c r="C207" s="98"/>
      <c r="D207" s="98"/>
      <c r="E207" s="98"/>
      <c r="F207" s="98"/>
      <c r="G207" s="98"/>
      <c r="H207" s="98"/>
      <c r="I207" s="98"/>
      <c r="J207" s="98"/>
    </row>
    <row r="208" spans="1:11">
      <c r="A208" s="114"/>
      <c r="B208" s="114"/>
      <c r="C208" s="114"/>
      <c r="D208" s="114"/>
      <c r="E208" s="114"/>
      <c r="F208" s="114"/>
      <c r="G208" s="114"/>
      <c r="H208" s="114"/>
      <c r="I208" s="114"/>
      <c r="J208" s="114"/>
    </row>
    <row r="209" spans="1:12" ht="42" customHeight="1">
      <c r="A209" s="103" t="s">
        <v>343</v>
      </c>
      <c r="B209" s="103"/>
      <c r="C209" s="103"/>
      <c r="D209" s="103"/>
      <c r="E209" s="103"/>
      <c r="F209" s="103"/>
      <c r="G209" s="103"/>
      <c r="H209" s="103"/>
      <c r="I209" s="103"/>
      <c r="J209" s="103"/>
    </row>
    <row r="210" spans="1:12" ht="34.5">
      <c r="A210" s="81"/>
      <c r="B210" s="45" t="s">
        <v>44</v>
      </c>
      <c r="C210" s="45" t="s">
        <v>45</v>
      </c>
      <c r="D210" s="45" t="s">
        <v>46</v>
      </c>
      <c r="E210" s="45" t="s">
        <v>47</v>
      </c>
      <c r="F210" s="45" t="s">
        <v>62</v>
      </c>
      <c r="G210" s="45" t="s">
        <v>49</v>
      </c>
      <c r="H210" s="45" t="s">
        <v>50</v>
      </c>
      <c r="I210" s="45" t="s">
        <v>51</v>
      </c>
      <c r="J210" s="31" t="s">
        <v>52</v>
      </c>
      <c r="K210" s="31" t="s">
        <v>53</v>
      </c>
    </row>
    <row r="211" spans="1:12">
      <c r="A211" s="14">
        <v>0</v>
      </c>
      <c r="B211" s="13">
        <v>6</v>
      </c>
      <c r="C211" s="13">
        <v>128</v>
      </c>
      <c r="D211" s="13">
        <v>4</v>
      </c>
      <c r="E211" s="13">
        <v>45</v>
      </c>
      <c r="F211" s="13">
        <v>13</v>
      </c>
      <c r="G211" s="13">
        <v>0</v>
      </c>
      <c r="H211" s="13">
        <v>55</v>
      </c>
      <c r="I211" s="13">
        <v>8</v>
      </c>
      <c r="J211" s="3">
        <f>SUM(B211:I211)</f>
        <v>259</v>
      </c>
      <c r="K211" s="40">
        <f>+J211/J$219</f>
        <v>0.69436997319034854</v>
      </c>
      <c r="L211" s="67"/>
    </row>
    <row r="212" spans="1:12">
      <c r="A212" s="6" t="s">
        <v>148</v>
      </c>
      <c r="B212" s="13">
        <v>1</v>
      </c>
      <c r="C212" s="13">
        <v>18</v>
      </c>
      <c r="D212" s="13">
        <v>0</v>
      </c>
      <c r="E212" s="13">
        <v>9</v>
      </c>
      <c r="F212" s="13">
        <v>4</v>
      </c>
      <c r="G212" s="13">
        <v>0</v>
      </c>
      <c r="H212" s="13">
        <v>15</v>
      </c>
      <c r="I212" s="13">
        <v>3</v>
      </c>
      <c r="J212" s="3">
        <f t="shared" ref="J212:J218" si="40">SUM(B212:I212)</f>
        <v>50</v>
      </c>
      <c r="K212" s="40">
        <f t="shared" ref="K212:K218" si="41">+J212/J$219</f>
        <v>0.13404825737265416</v>
      </c>
    </row>
    <row r="213" spans="1:12">
      <c r="A213" s="6" t="s">
        <v>132</v>
      </c>
      <c r="B213" s="13">
        <v>0</v>
      </c>
      <c r="C213" s="13">
        <v>5</v>
      </c>
      <c r="D213" s="13">
        <v>1</v>
      </c>
      <c r="E213" s="13">
        <v>3</v>
      </c>
      <c r="F213" s="13">
        <v>1</v>
      </c>
      <c r="G213" s="13">
        <v>0</v>
      </c>
      <c r="H213" s="13">
        <v>5</v>
      </c>
      <c r="I213" s="13">
        <v>3</v>
      </c>
      <c r="J213" s="3">
        <f t="shared" si="40"/>
        <v>18</v>
      </c>
      <c r="K213" s="40">
        <f t="shared" si="41"/>
        <v>4.8257372654155493E-2</v>
      </c>
    </row>
    <row r="214" spans="1:12">
      <c r="A214" s="80" t="s">
        <v>149</v>
      </c>
      <c r="B214" s="13">
        <v>0</v>
      </c>
      <c r="C214" s="13">
        <v>2</v>
      </c>
      <c r="D214" s="13">
        <v>0</v>
      </c>
      <c r="E214" s="13">
        <v>1</v>
      </c>
      <c r="F214" s="13">
        <v>2</v>
      </c>
      <c r="G214" s="13">
        <v>0</v>
      </c>
      <c r="H214" s="13">
        <v>0</v>
      </c>
      <c r="I214" s="13">
        <v>0</v>
      </c>
      <c r="J214" s="3">
        <f t="shared" si="40"/>
        <v>5</v>
      </c>
      <c r="K214" s="40">
        <f t="shared" si="41"/>
        <v>1.3404825737265416E-2</v>
      </c>
    </row>
    <row r="215" spans="1:12">
      <c r="A215" s="6" t="s">
        <v>114</v>
      </c>
      <c r="B215" s="13">
        <v>0</v>
      </c>
      <c r="C215" s="13">
        <v>9</v>
      </c>
      <c r="D215" s="13">
        <v>0</v>
      </c>
      <c r="E215" s="13">
        <v>7</v>
      </c>
      <c r="F215" s="13">
        <v>0</v>
      </c>
      <c r="G215" s="13">
        <v>0</v>
      </c>
      <c r="H215" s="13">
        <v>2</v>
      </c>
      <c r="I215" s="13">
        <v>1</v>
      </c>
      <c r="J215" s="3">
        <f t="shared" si="40"/>
        <v>19</v>
      </c>
      <c r="K215" s="40">
        <f t="shared" si="41"/>
        <v>5.0938337801608578E-2</v>
      </c>
    </row>
    <row r="216" spans="1:12">
      <c r="A216" s="6" t="s">
        <v>115</v>
      </c>
      <c r="B216" s="13">
        <v>0</v>
      </c>
      <c r="C216" s="13">
        <v>1</v>
      </c>
      <c r="D216" s="13">
        <v>0</v>
      </c>
      <c r="E216" s="13">
        <v>2</v>
      </c>
      <c r="F216" s="13">
        <v>0</v>
      </c>
      <c r="G216" s="13">
        <v>0</v>
      </c>
      <c r="H216" s="13">
        <v>2</v>
      </c>
      <c r="I216" s="13">
        <v>0</v>
      </c>
      <c r="J216" s="3">
        <f t="shared" si="40"/>
        <v>5</v>
      </c>
      <c r="K216" s="40">
        <f t="shared" si="41"/>
        <v>1.3404825737265416E-2</v>
      </c>
    </row>
    <row r="217" spans="1:12">
      <c r="A217" s="6" t="s">
        <v>116</v>
      </c>
      <c r="B217" s="13">
        <v>0</v>
      </c>
      <c r="C217" s="13">
        <v>5</v>
      </c>
      <c r="D217" s="13">
        <v>0</v>
      </c>
      <c r="E217" s="13">
        <v>4</v>
      </c>
      <c r="F217" s="13">
        <v>0</v>
      </c>
      <c r="G217" s="13">
        <v>0</v>
      </c>
      <c r="H217" s="13">
        <v>0</v>
      </c>
      <c r="I217" s="13">
        <v>0</v>
      </c>
      <c r="J217" s="3">
        <f t="shared" si="40"/>
        <v>9</v>
      </c>
      <c r="K217" s="40">
        <f t="shared" si="41"/>
        <v>2.4128686327077747E-2</v>
      </c>
    </row>
    <row r="218" spans="1:12">
      <c r="A218" s="6" t="s">
        <v>136</v>
      </c>
      <c r="B218" s="13">
        <v>0</v>
      </c>
      <c r="C218" s="13">
        <v>5</v>
      </c>
      <c r="D218" s="13">
        <v>0</v>
      </c>
      <c r="E218" s="13">
        <v>1</v>
      </c>
      <c r="F218" s="13">
        <v>0</v>
      </c>
      <c r="G218" s="13">
        <v>0</v>
      </c>
      <c r="H218" s="13">
        <v>2</v>
      </c>
      <c r="I218" s="13">
        <v>0</v>
      </c>
      <c r="J218" s="3">
        <f t="shared" si="40"/>
        <v>8</v>
      </c>
      <c r="K218" s="40">
        <f t="shared" si="41"/>
        <v>2.1447721179624665E-2</v>
      </c>
    </row>
    <row r="219" spans="1:12">
      <c r="A219" s="9" t="s">
        <v>59</v>
      </c>
      <c r="B219" s="4">
        <f t="shared" ref="B219:K219" si="42">SUM(B211:B218)</f>
        <v>7</v>
      </c>
      <c r="C219" s="4">
        <f t="shared" si="42"/>
        <v>173</v>
      </c>
      <c r="D219" s="4">
        <f t="shared" si="42"/>
        <v>5</v>
      </c>
      <c r="E219" s="4">
        <f t="shared" si="42"/>
        <v>72</v>
      </c>
      <c r="F219" s="4">
        <f t="shared" si="42"/>
        <v>20</v>
      </c>
      <c r="G219" s="4">
        <f t="shared" si="42"/>
        <v>0</v>
      </c>
      <c r="H219" s="4">
        <f t="shared" si="42"/>
        <v>81</v>
      </c>
      <c r="I219" s="4">
        <f t="shared" si="42"/>
        <v>15</v>
      </c>
      <c r="J219" s="4">
        <f>SUM(J211:J218)</f>
        <v>373</v>
      </c>
      <c r="K219" s="27">
        <f t="shared" si="42"/>
        <v>1</v>
      </c>
    </row>
    <row r="220" spans="1:12" ht="15" customHeight="1">
      <c r="A220" s="39" t="str">
        <f>CONCATENATE("Note 1: ",[1]Contents!$AS$3)</f>
        <v>Note 1: Statistics after 28 March 2020 by region are based upon 'principal place of business' and not 'registered office'.</v>
      </c>
      <c r="B220" s="6"/>
      <c r="C220" s="6"/>
      <c r="D220" s="6"/>
      <c r="E220" s="6"/>
      <c r="F220" s="6"/>
      <c r="G220" s="6"/>
      <c r="H220" s="6"/>
      <c r="I220" s="6"/>
      <c r="J220" s="6"/>
    </row>
    <row r="221" spans="1:12" ht="15" customHeight="1">
      <c r="A221" s="6"/>
      <c r="B221" s="6"/>
      <c r="C221" s="6"/>
      <c r="D221" s="6"/>
      <c r="E221" s="6"/>
      <c r="F221" s="6"/>
      <c r="G221" s="6"/>
      <c r="H221" s="6"/>
      <c r="I221" s="6"/>
      <c r="J221" s="6"/>
    </row>
    <row r="222" spans="1:12" ht="39.75" customHeight="1">
      <c r="A222" s="103" t="s">
        <v>344</v>
      </c>
      <c r="B222" s="103"/>
      <c r="C222" s="103"/>
      <c r="D222" s="103"/>
      <c r="E222" s="103"/>
      <c r="F222" s="103"/>
      <c r="G222" s="103"/>
      <c r="H222" s="103"/>
      <c r="I222" s="103"/>
      <c r="J222" s="103"/>
    </row>
    <row r="223" spans="1:12" ht="34.5">
      <c r="A223" s="81"/>
      <c r="B223" s="45" t="s">
        <v>44</v>
      </c>
      <c r="C223" s="45" t="s">
        <v>45</v>
      </c>
      <c r="D223" s="45" t="s">
        <v>46</v>
      </c>
      <c r="E223" s="45" t="s">
        <v>47</v>
      </c>
      <c r="F223" s="45" t="s">
        <v>62</v>
      </c>
      <c r="G223" s="45" t="s">
        <v>49</v>
      </c>
      <c r="H223" s="45" t="s">
        <v>50</v>
      </c>
      <c r="I223" s="45" t="s">
        <v>51</v>
      </c>
      <c r="J223" s="31" t="s">
        <v>52</v>
      </c>
      <c r="K223" s="31" t="s">
        <v>53</v>
      </c>
    </row>
    <row r="224" spans="1:12">
      <c r="A224" s="14" t="s">
        <v>151</v>
      </c>
      <c r="B224" s="13">
        <v>1</v>
      </c>
      <c r="C224" s="13">
        <v>32</v>
      </c>
      <c r="D224" s="13">
        <v>0</v>
      </c>
      <c r="E224" s="13">
        <v>9</v>
      </c>
      <c r="F224" s="13">
        <v>2</v>
      </c>
      <c r="G224" s="13">
        <v>0</v>
      </c>
      <c r="H224" s="13">
        <v>10</v>
      </c>
      <c r="I224" s="13">
        <v>0</v>
      </c>
      <c r="J224" s="3">
        <f>SUM(B224:I224)</f>
        <v>54</v>
      </c>
      <c r="K224" s="40">
        <f>+J224/J$231</f>
        <v>0.1447721179624665</v>
      </c>
    </row>
    <row r="225" spans="1:11">
      <c r="A225" s="14" t="s">
        <v>152</v>
      </c>
      <c r="B225" s="13">
        <v>1</v>
      </c>
      <c r="C225" s="13">
        <v>54</v>
      </c>
      <c r="D225" s="13">
        <v>0</v>
      </c>
      <c r="E225" s="13">
        <v>18</v>
      </c>
      <c r="F225" s="13">
        <v>5</v>
      </c>
      <c r="G225" s="13">
        <v>0</v>
      </c>
      <c r="H225" s="13">
        <v>30</v>
      </c>
      <c r="I225" s="13">
        <v>5</v>
      </c>
      <c r="J225" s="3">
        <f t="shared" ref="J225:J230" si="43">SUM(B225:I225)</f>
        <v>113</v>
      </c>
      <c r="K225" s="40">
        <f t="shared" ref="K225:K230" si="44">+J225/J$231</f>
        <v>0.30294906166219837</v>
      </c>
    </row>
    <row r="226" spans="1:11">
      <c r="A226" s="14" t="s">
        <v>112</v>
      </c>
      <c r="B226" s="13">
        <v>3</v>
      </c>
      <c r="C226" s="13">
        <v>28</v>
      </c>
      <c r="D226" s="13">
        <v>1</v>
      </c>
      <c r="E226" s="13">
        <v>14</v>
      </c>
      <c r="F226" s="13">
        <v>5</v>
      </c>
      <c r="G226" s="13">
        <v>0</v>
      </c>
      <c r="H226" s="13">
        <v>14</v>
      </c>
      <c r="I226" s="13">
        <v>2</v>
      </c>
      <c r="J226" s="3">
        <f t="shared" si="43"/>
        <v>67</v>
      </c>
      <c r="K226" s="40">
        <f>+J226/J$231</f>
        <v>0.17962466487935658</v>
      </c>
    </row>
    <row r="227" spans="1:11">
      <c r="A227" s="14" t="s">
        <v>132</v>
      </c>
      <c r="B227" s="13">
        <v>2</v>
      </c>
      <c r="C227" s="13">
        <v>25</v>
      </c>
      <c r="D227" s="13">
        <v>1</v>
      </c>
      <c r="E227" s="13">
        <v>8</v>
      </c>
      <c r="F227" s="13">
        <v>0</v>
      </c>
      <c r="G227" s="13">
        <v>0</v>
      </c>
      <c r="H227" s="13">
        <v>9</v>
      </c>
      <c r="I227" s="13">
        <v>1</v>
      </c>
      <c r="J227" s="3">
        <f t="shared" si="43"/>
        <v>46</v>
      </c>
      <c r="K227" s="40">
        <f t="shared" si="44"/>
        <v>0.12332439678284182</v>
      </c>
    </row>
    <row r="228" spans="1:11">
      <c r="A228" s="6" t="s">
        <v>153</v>
      </c>
      <c r="B228" s="13">
        <v>0</v>
      </c>
      <c r="C228" s="13">
        <v>10</v>
      </c>
      <c r="D228" s="13">
        <v>1</v>
      </c>
      <c r="E228" s="13">
        <v>9</v>
      </c>
      <c r="F228" s="13">
        <v>5</v>
      </c>
      <c r="G228" s="13">
        <v>0</v>
      </c>
      <c r="H228" s="13">
        <v>7</v>
      </c>
      <c r="I228" s="13">
        <v>2</v>
      </c>
      <c r="J228" s="3">
        <f t="shared" si="43"/>
        <v>34</v>
      </c>
      <c r="K228" s="40">
        <f t="shared" si="44"/>
        <v>9.1152815013404831E-2</v>
      </c>
    </row>
    <row r="229" spans="1:11">
      <c r="A229" s="6" t="s">
        <v>154</v>
      </c>
      <c r="B229" s="13">
        <v>0</v>
      </c>
      <c r="C229" s="13">
        <v>10</v>
      </c>
      <c r="D229" s="13">
        <v>2</v>
      </c>
      <c r="E229" s="13">
        <v>9</v>
      </c>
      <c r="F229" s="13">
        <v>2</v>
      </c>
      <c r="G229" s="13">
        <v>0</v>
      </c>
      <c r="H229" s="13">
        <v>6</v>
      </c>
      <c r="I229" s="13">
        <v>3</v>
      </c>
      <c r="J229" s="3">
        <f t="shared" si="43"/>
        <v>32</v>
      </c>
      <c r="K229" s="40">
        <f t="shared" si="44"/>
        <v>8.5790884718498661E-2</v>
      </c>
    </row>
    <row r="230" spans="1:11">
      <c r="A230" s="6" t="s">
        <v>136</v>
      </c>
      <c r="B230" s="13">
        <v>0</v>
      </c>
      <c r="C230" s="13">
        <v>14</v>
      </c>
      <c r="D230" s="13">
        <v>0</v>
      </c>
      <c r="E230" s="13">
        <v>5</v>
      </c>
      <c r="F230" s="13">
        <v>1</v>
      </c>
      <c r="G230" s="13">
        <v>0</v>
      </c>
      <c r="H230" s="13">
        <v>5</v>
      </c>
      <c r="I230" s="13">
        <v>2</v>
      </c>
      <c r="J230" s="3">
        <f t="shared" si="43"/>
        <v>27</v>
      </c>
      <c r="K230" s="40">
        <f t="shared" si="44"/>
        <v>7.2386058981233251E-2</v>
      </c>
    </row>
    <row r="231" spans="1:11">
      <c r="A231" s="9" t="s">
        <v>59</v>
      </c>
      <c r="B231" s="4">
        <f>SUM(B224:B230)</f>
        <v>7</v>
      </c>
      <c r="C231" s="4">
        <f t="shared" ref="C231:K231" si="45">SUM(C224:C230)</f>
        <v>173</v>
      </c>
      <c r="D231" s="4">
        <f t="shared" si="45"/>
        <v>5</v>
      </c>
      <c r="E231" s="4">
        <f t="shared" si="45"/>
        <v>72</v>
      </c>
      <c r="F231" s="4">
        <f t="shared" si="45"/>
        <v>20</v>
      </c>
      <c r="G231" s="4">
        <f t="shared" si="45"/>
        <v>0</v>
      </c>
      <c r="H231" s="4">
        <f t="shared" si="45"/>
        <v>81</v>
      </c>
      <c r="I231" s="4">
        <f t="shared" si="45"/>
        <v>15</v>
      </c>
      <c r="J231" s="4">
        <f t="shared" si="45"/>
        <v>373</v>
      </c>
      <c r="K231" s="27">
        <f t="shared" si="45"/>
        <v>1</v>
      </c>
    </row>
    <row r="232" spans="1:11">
      <c r="A232" s="39" t="str">
        <f>CONCATENATE("Note 1: ",[1]Contents!$AS$3)</f>
        <v>Note 1: Statistics after 28 March 2020 by region are based upon 'principal place of business' and not 'registered office'.</v>
      </c>
      <c r="B232" s="3"/>
      <c r="C232" s="3"/>
      <c r="D232" s="3"/>
      <c r="E232" s="3"/>
      <c r="F232" s="3"/>
      <c r="G232" s="3"/>
      <c r="H232" s="3"/>
      <c r="I232" s="3"/>
      <c r="J232" s="3"/>
    </row>
    <row r="233" spans="1:11">
      <c r="A233" s="111"/>
      <c r="B233" s="111"/>
      <c r="C233" s="111"/>
      <c r="D233" s="111"/>
      <c r="E233" s="111"/>
      <c r="F233" s="111"/>
      <c r="G233" s="111"/>
      <c r="H233" s="111"/>
      <c r="I233" s="111"/>
      <c r="J233" s="111"/>
    </row>
    <row r="234" spans="1:11" ht="26.25" customHeight="1">
      <c r="A234" s="103" t="s">
        <v>345</v>
      </c>
      <c r="B234" s="103"/>
      <c r="C234" s="103"/>
      <c r="D234" s="103"/>
      <c r="E234" s="103"/>
      <c r="F234" s="103"/>
      <c r="G234" s="103"/>
      <c r="H234" s="103"/>
      <c r="I234" s="103"/>
      <c r="J234" s="103"/>
    </row>
    <row r="235" spans="1:11" ht="34.5">
      <c r="A235" s="81"/>
      <c r="B235" s="1" t="s">
        <v>44</v>
      </c>
      <c r="C235" s="1" t="s">
        <v>45</v>
      </c>
      <c r="D235" s="1" t="s">
        <v>46</v>
      </c>
      <c r="E235" s="1" t="s">
        <v>47</v>
      </c>
      <c r="F235" s="1" t="s">
        <v>62</v>
      </c>
      <c r="G235" s="1" t="s">
        <v>49</v>
      </c>
      <c r="H235" s="1" t="s">
        <v>50</v>
      </c>
      <c r="I235" s="1" t="s">
        <v>51</v>
      </c>
      <c r="J235" s="2" t="s">
        <v>52</v>
      </c>
      <c r="K235" s="31" t="s">
        <v>53</v>
      </c>
    </row>
    <row r="236" spans="1:11">
      <c r="A236" s="96" t="s">
        <v>156</v>
      </c>
      <c r="B236" s="96"/>
      <c r="C236" s="96"/>
      <c r="D236" s="96"/>
      <c r="E236" s="96"/>
      <c r="F236" s="96"/>
      <c r="G236" s="96"/>
      <c r="H236" s="96"/>
      <c r="I236" s="96"/>
      <c r="J236" s="96"/>
      <c r="K236" s="61"/>
    </row>
    <row r="237" spans="1:11">
      <c r="A237" s="15" t="s">
        <v>157</v>
      </c>
      <c r="B237" s="13">
        <v>7</v>
      </c>
      <c r="C237" s="13">
        <v>144</v>
      </c>
      <c r="D237" s="13">
        <v>3</v>
      </c>
      <c r="E237" s="13">
        <v>54</v>
      </c>
      <c r="F237" s="13">
        <v>14</v>
      </c>
      <c r="G237" s="13">
        <v>0</v>
      </c>
      <c r="H237" s="13">
        <v>72</v>
      </c>
      <c r="I237" s="13">
        <v>14</v>
      </c>
      <c r="J237" s="3">
        <f t="shared" ref="J237:J242" si="46">SUM(B237:I237)</f>
        <v>308</v>
      </c>
      <c r="K237" s="40">
        <f>+J237/J$243</f>
        <v>0.82573726541554959</v>
      </c>
    </row>
    <row r="238" spans="1:11">
      <c r="A238" s="14" t="s">
        <v>158</v>
      </c>
      <c r="B238" s="13">
        <v>0</v>
      </c>
      <c r="C238" s="13">
        <v>5</v>
      </c>
      <c r="D238" s="13">
        <v>1</v>
      </c>
      <c r="E238" s="13">
        <v>5</v>
      </c>
      <c r="F238" s="13">
        <v>2</v>
      </c>
      <c r="G238" s="13">
        <v>0</v>
      </c>
      <c r="H238" s="13">
        <v>2</v>
      </c>
      <c r="I238" s="13">
        <v>0</v>
      </c>
      <c r="J238" s="3">
        <f t="shared" si="46"/>
        <v>15</v>
      </c>
      <c r="K238" s="40">
        <f t="shared" ref="K238:K242" si="47">+J238/J$243</f>
        <v>4.0214477211796246E-2</v>
      </c>
    </row>
    <row r="239" spans="1:11">
      <c r="A239" s="14" t="s">
        <v>159</v>
      </c>
      <c r="B239" s="13">
        <v>0</v>
      </c>
      <c r="C239" s="13">
        <v>7</v>
      </c>
      <c r="D239" s="13">
        <v>0</v>
      </c>
      <c r="E239" s="13">
        <v>3</v>
      </c>
      <c r="F239" s="13">
        <v>3</v>
      </c>
      <c r="G239" s="13">
        <v>0</v>
      </c>
      <c r="H239" s="13">
        <v>2</v>
      </c>
      <c r="I239" s="13">
        <v>0</v>
      </c>
      <c r="J239" s="3">
        <f t="shared" si="46"/>
        <v>15</v>
      </c>
      <c r="K239" s="40">
        <f t="shared" si="47"/>
        <v>4.0214477211796246E-2</v>
      </c>
    </row>
    <row r="240" spans="1:11">
      <c r="A240" s="14" t="s">
        <v>160</v>
      </c>
      <c r="B240" s="13">
        <v>0</v>
      </c>
      <c r="C240" s="13">
        <v>2</v>
      </c>
      <c r="D240" s="13">
        <v>0</v>
      </c>
      <c r="E240" s="13">
        <v>4</v>
      </c>
      <c r="F240" s="13">
        <v>0</v>
      </c>
      <c r="G240" s="13">
        <v>0</v>
      </c>
      <c r="H240" s="13">
        <v>0</v>
      </c>
      <c r="I240" s="13">
        <v>0</v>
      </c>
      <c r="J240" s="3">
        <f t="shared" si="46"/>
        <v>6</v>
      </c>
      <c r="K240" s="40">
        <f t="shared" si="47"/>
        <v>1.6085790884718499E-2</v>
      </c>
    </row>
    <row r="241" spans="1:11">
      <c r="A241" s="14" t="s">
        <v>136</v>
      </c>
      <c r="B241" s="13">
        <v>0</v>
      </c>
      <c r="C241" s="13">
        <v>1</v>
      </c>
      <c r="D241" s="13">
        <v>0</v>
      </c>
      <c r="E241" s="13">
        <v>1</v>
      </c>
      <c r="F241" s="13">
        <v>0</v>
      </c>
      <c r="G241" s="13">
        <v>0</v>
      </c>
      <c r="H241" s="13">
        <v>1</v>
      </c>
      <c r="I241" s="13">
        <v>1</v>
      </c>
      <c r="J241" s="3">
        <f t="shared" si="46"/>
        <v>4</v>
      </c>
      <c r="K241" s="40">
        <f t="shared" si="47"/>
        <v>1.0723860589812333E-2</v>
      </c>
    </row>
    <row r="242" spans="1:11">
      <c r="A242" s="14" t="s">
        <v>161</v>
      </c>
      <c r="B242" s="13">
        <v>0</v>
      </c>
      <c r="C242" s="13">
        <v>14</v>
      </c>
      <c r="D242" s="13">
        <v>1</v>
      </c>
      <c r="E242" s="13">
        <v>5</v>
      </c>
      <c r="F242" s="13">
        <v>1</v>
      </c>
      <c r="G242" s="13">
        <v>0</v>
      </c>
      <c r="H242" s="13">
        <v>4</v>
      </c>
      <c r="I242" s="13">
        <v>0</v>
      </c>
      <c r="J242" s="3">
        <f t="shared" si="46"/>
        <v>25</v>
      </c>
      <c r="K242" s="40">
        <f t="shared" si="47"/>
        <v>6.7024128686327081E-2</v>
      </c>
    </row>
    <row r="243" spans="1:11">
      <c r="A243" s="9" t="s">
        <v>59</v>
      </c>
      <c r="B243" s="4">
        <f>SUM(B237:B242)</f>
        <v>7</v>
      </c>
      <c r="C243" s="4">
        <f t="shared" ref="C243:K243" si="48">SUM(C237:C242)</f>
        <v>173</v>
      </c>
      <c r="D243" s="4">
        <f t="shared" si="48"/>
        <v>5</v>
      </c>
      <c r="E243" s="4">
        <f t="shared" si="48"/>
        <v>72</v>
      </c>
      <c r="F243" s="4">
        <f t="shared" si="48"/>
        <v>20</v>
      </c>
      <c r="G243" s="4">
        <f t="shared" si="48"/>
        <v>0</v>
      </c>
      <c r="H243" s="4">
        <f t="shared" si="48"/>
        <v>81</v>
      </c>
      <c r="I243" s="4">
        <f t="shared" si="48"/>
        <v>15</v>
      </c>
      <c r="J243" s="4">
        <f t="shared" si="48"/>
        <v>373</v>
      </c>
      <c r="K243" s="27">
        <f t="shared" si="48"/>
        <v>1</v>
      </c>
    </row>
    <row r="244" spans="1:11">
      <c r="A244" s="96" t="s">
        <v>162</v>
      </c>
      <c r="B244" s="96"/>
      <c r="C244" s="96"/>
      <c r="D244" s="96"/>
      <c r="E244" s="96"/>
      <c r="F244" s="96"/>
      <c r="G244" s="96"/>
      <c r="H244" s="96"/>
      <c r="I244" s="96"/>
      <c r="J244" s="96"/>
      <c r="K244" s="61"/>
    </row>
    <row r="245" spans="1:11">
      <c r="A245" s="15" t="s">
        <v>163</v>
      </c>
      <c r="B245" s="13">
        <v>6</v>
      </c>
      <c r="C245" s="13">
        <v>88</v>
      </c>
      <c r="D245" s="13">
        <v>1</v>
      </c>
      <c r="E245" s="13">
        <v>24</v>
      </c>
      <c r="F245" s="13">
        <v>7</v>
      </c>
      <c r="G245" s="13">
        <v>0</v>
      </c>
      <c r="H245" s="13">
        <v>41</v>
      </c>
      <c r="I245" s="13">
        <v>9</v>
      </c>
      <c r="J245" s="3">
        <f t="shared" ref="J245:J252" si="49">SUM(B245:I245)</f>
        <v>176</v>
      </c>
      <c r="K245" s="40">
        <f>+J245/J$253</f>
        <v>0.47184986595174261</v>
      </c>
    </row>
    <row r="246" spans="1:11">
      <c r="A246" s="14" t="s">
        <v>112</v>
      </c>
      <c r="B246" s="13">
        <v>1</v>
      </c>
      <c r="C246" s="13">
        <v>23</v>
      </c>
      <c r="D246" s="13">
        <v>1</v>
      </c>
      <c r="E246" s="13">
        <v>13</v>
      </c>
      <c r="F246" s="13">
        <v>2</v>
      </c>
      <c r="G246" s="13">
        <v>0</v>
      </c>
      <c r="H246" s="13">
        <v>8</v>
      </c>
      <c r="I246" s="13">
        <v>2</v>
      </c>
      <c r="J246" s="3">
        <f t="shared" si="49"/>
        <v>50</v>
      </c>
      <c r="K246" s="40">
        <f t="shared" ref="K246:K252" si="50">+J246/J$253</f>
        <v>0.13404825737265416</v>
      </c>
    </row>
    <row r="247" spans="1:11">
      <c r="A247" s="14" t="s">
        <v>132</v>
      </c>
      <c r="B247" s="13">
        <v>0</v>
      </c>
      <c r="C247" s="13">
        <v>15</v>
      </c>
      <c r="D247" s="13">
        <v>1</v>
      </c>
      <c r="E247" s="13">
        <v>7</v>
      </c>
      <c r="F247" s="13">
        <v>5</v>
      </c>
      <c r="G247" s="13">
        <v>0</v>
      </c>
      <c r="H247" s="13">
        <v>12</v>
      </c>
      <c r="I247" s="13">
        <v>2</v>
      </c>
      <c r="J247" s="3">
        <f t="shared" si="49"/>
        <v>42</v>
      </c>
      <c r="K247" s="40">
        <f>+J247/J$253</f>
        <v>0.1126005361930295</v>
      </c>
    </row>
    <row r="248" spans="1:11">
      <c r="A248" s="14" t="s">
        <v>153</v>
      </c>
      <c r="B248" s="13">
        <v>0</v>
      </c>
      <c r="C248" s="13">
        <v>7</v>
      </c>
      <c r="D248" s="13">
        <v>0</v>
      </c>
      <c r="E248" s="13">
        <v>7</v>
      </c>
      <c r="F248" s="13">
        <v>2</v>
      </c>
      <c r="G248" s="13">
        <v>0</v>
      </c>
      <c r="H248" s="13">
        <v>4</v>
      </c>
      <c r="I248" s="13">
        <v>2</v>
      </c>
      <c r="J248" s="3">
        <f t="shared" si="49"/>
        <v>22</v>
      </c>
      <c r="K248" s="40">
        <f t="shared" si="50"/>
        <v>5.8981233243967826E-2</v>
      </c>
    </row>
    <row r="249" spans="1:11">
      <c r="A249" s="14" t="s">
        <v>123</v>
      </c>
      <c r="B249" s="13">
        <v>0</v>
      </c>
      <c r="C249" s="13">
        <v>20</v>
      </c>
      <c r="D249" s="13">
        <v>1</v>
      </c>
      <c r="E249" s="13">
        <v>10</v>
      </c>
      <c r="F249" s="13">
        <v>2</v>
      </c>
      <c r="G249" s="13">
        <v>0</v>
      </c>
      <c r="H249" s="13">
        <v>11</v>
      </c>
      <c r="I249" s="13">
        <v>0</v>
      </c>
      <c r="J249" s="3">
        <f t="shared" si="49"/>
        <v>44</v>
      </c>
      <c r="K249" s="40">
        <f t="shared" si="50"/>
        <v>0.11796246648793565</v>
      </c>
    </row>
    <row r="250" spans="1:11">
      <c r="A250" s="14" t="s">
        <v>124</v>
      </c>
      <c r="B250" s="13">
        <v>0</v>
      </c>
      <c r="C250" s="13">
        <v>4</v>
      </c>
      <c r="D250" s="13">
        <v>0</v>
      </c>
      <c r="E250" s="13">
        <v>1</v>
      </c>
      <c r="F250" s="13">
        <v>1</v>
      </c>
      <c r="G250" s="13">
        <v>0</v>
      </c>
      <c r="H250" s="13">
        <v>1</v>
      </c>
      <c r="I250" s="13">
        <v>0</v>
      </c>
      <c r="J250" s="3">
        <f t="shared" si="49"/>
        <v>7</v>
      </c>
      <c r="K250" s="40">
        <f t="shared" si="50"/>
        <v>1.876675603217158E-2</v>
      </c>
    </row>
    <row r="251" spans="1:11">
      <c r="A251" s="14" t="s">
        <v>116</v>
      </c>
      <c r="B251" s="13">
        <v>0</v>
      </c>
      <c r="C251" s="13">
        <v>2</v>
      </c>
      <c r="D251" s="13">
        <v>0</v>
      </c>
      <c r="E251" s="13">
        <v>5</v>
      </c>
      <c r="F251" s="13">
        <v>0</v>
      </c>
      <c r="G251" s="13">
        <v>0</v>
      </c>
      <c r="H251" s="13">
        <v>0</v>
      </c>
      <c r="I251" s="13">
        <v>0</v>
      </c>
      <c r="J251" s="3">
        <f t="shared" si="49"/>
        <v>7</v>
      </c>
      <c r="K251" s="40">
        <f t="shared" si="50"/>
        <v>1.876675603217158E-2</v>
      </c>
    </row>
    <row r="252" spans="1:11">
      <c r="A252" s="14" t="s">
        <v>161</v>
      </c>
      <c r="B252" s="13">
        <v>0</v>
      </c>
      <c r="C252" s="13">
        <v>14</v>
      </c>
      <c r="D252" s="13">
        <v>1</v>
      </c>
      <c r="E252" s="13">
        <v>5</v>
      </c>
      <c r="F252" s="13">
        <v>1</v>
      </c>
      <c r="G252" s="13">
        <v>0</v>
      </c>
      <c r="H252" s="13">
        <v>4</v>
      </c>
      <c r="I252" s="13">
        <v>0</v>
      </c>
      <c r="J252" s="3">
        <f t="shared" si="49"/>
        <v>25</v>
      </c>
      <c r="K252" s="40">
        <f t="shared" si="50"/>
        <v>6.7024128686327081E-2</v>
      </c>
    </row>
    <row r="253" spans="1:11">
      <c r="A253" s="9" t="s">
        <v>59</v>
      </c>
      <c r="B253" s="4">
        <f t="shared" ref="B253:K253" si="51">SUM(B245:B252)</f>
        <v>7</v>
      </c>
      <c r="C253" s="4">
        <f t="shared" si="51"/>
        <v>173</v>
      </c>
      <c r="D253" s="4">
        <f t="shared" si="51"/>
        <v>5</v>
      </c>
      <c r="E253" s="4">
        <f t="shared" si="51"/>
        <v>72</v>
      </c>
      <c r="F253" s="4">
        <f t="shared" si="51"/>
        <v>20</v>
      </c>
      <c r="G253" s="4">
        <f t="shared" si="51"/>
        <v>0</v>
      </c>
      <c r="H253" s="4">
        <f t="shared" si="51"/>
        <v>81</v>
      </c>
      <c r="I253" s="4">
        <f t="shared" si="51"/>
        <v>15</v>
      </c>
      <c r="J253" s="4">
        <f t="shared" si="51"/>
        <v>373</v>
      </c>
      <c r="K253" s="36">
        <f t="shared" si="51"/>
        <v>1</v>
      </c>
    </row>
    <row r="254" spans="1:11">
      <c r="A254" s="96" t="s">
        <v>164</v>
      </c>
      <c r="B254" s="96"/>
      <c r="C254" s="96"/>
      <c r="D254" s="96"/>
      <c r="E254" s="96"/>
      <c r="F254" s="96"/>
      <c r="G254" s="96"/>
      <c r="H254" s="96"/>
      <c r="I254" s="96"/>
      <c r="J254" s="96"/>
      <c r="K254" s="61"/>
    </row>
    <row r="255" spans="1:11">
      <c r="A255" s="43" t="s">
        <v>165</v>
      </c>
      <c r="B255" s="4">
        <v>0</v>
      </c>
      <c r="C255" s="4">
        <v>25</v>
      </c>
      <c r="D255" s="4">
        <v>1</v>
      </c>
      <c r="E255" s="4">
        <v>20</v>
      </c>
      <c r="F255" s="4">
        <v>5</v>
      </c>
      <c r="G255" s="4">
        <v>0</v>
      </c>
      <c r="H255" s="4">
        <v>9</v>
      </c>
      <c r="I255" s="4">
        <v>3</v>
      </c>
      <c r="J255" s="4">
        <f>SUM(B255:I255)</f>
        <v>63</v>
      </c>
      <c r="K255" s="49">
        <f>+J255/$J$243</f>
        <v>0.16890080428954424</v>
      </c>
    </row>
    <row r="256" spans="1:11">
      <c r="A256" s="96" t="s">
        <v>166</v>
      </c>
      <c r="B256" s="96"/>
      <c r="C256" s="96"/>
      <c r="D256" s="96"/>
      <c r="E256" s="96"/>
      <c r="F256" s="96"/>
      <c r="G256" s="96"/>
      <c r="H256" s="96"/>
      <c r="I256" s="96"/>
      <c r="J256" s="96"/>
      <c r="K256" s="74"/>
    </row>
    <row r="257" spans="1:12">
      <c r="A257" s="15">
        <v>0</v>
      </c>
      <c r="B257" s="13">
        <v>6</v>
      </c>
      <c r="C257" s="13">
        <v>147</v>
      </c>
      <c r="D257" s="13">
        <v>4</v>
      </c>
      <c r="E257" s="13">
        <v>58</v>
      </c>
      <c r="F257" s="13">
        <v>16</v>
      </c>
      <c r="G257" s="13">
        <v>0</v>
      </c>
      <c r="H257" s="13">
        <v>68</v>
      </c>
      <c r="I257" s="13">
        <v>11</v>
      </c>
      <c r="J257" s="3">
        <f t="shared" ref="J257:J262" si="52">SUM(B257:I257)</f>
        <v>310</v>
      </c>
      <c r="K257" s="40">
        <f>+J257/J$263</f>
        <v>0.83109919571045576</v>
      </c>
    </row>
    <row r="258" spans="1:12">
      <c r="A258" s="14" t="s">
        <v>167</v>
      </c>
      <c r="B258" s="13">
        <v>1</v>
      </c>
      <c r="C258" s="13">
        <v>4</v>
      </c>
      <c r="D258" s="13">
        <v>0</v>
      </c>
      <c r="E258" s="13">
        <v>6</v>
      </c>
      <c r="F258" s="13">
        <v>2</v>
      </c>
      <c r="G258" s="13">
        <v>0</v>
      </c>
      <c r="H258" s="13">
        <v>5</v>
      </c>
      <c r="I258" s="13">
        <v>3</v>
      </c>
      <c r="J258" s="3">
        <f t="shared" si="52"/>
        <v>21</v>
      </c>
      <c r="K258" s="40">
        <f t="shared" ref="K258:K262" si="53">+J258/J$263</f>
        <v>5.6300268096514748E-2</v>
      </c>
    </row>
    <row r="259" spans="1:12">
      <c r="A259" s="14" t="s">
        <v>168</v>
      </c>
      <c r="B259" s="13">
        <v>0</v>
      </c>
      <c r="C259" s="13">
        <v>4</v>
      </c>
      <c r="D259" s="13">
        <v>0</v>
      </c>
      <c r="E259" s="13">
        <v>1</v>
      </c>
      <c r="F259" s="13">
        <v>0</v>
      </c>
      <c r="G259" s="13">
        <v>0</v>
      </c>
      <c r="H259" s="13">
        <v>2</v>
      </c>
      <c r="I259" s="13">
        <v>1</v>
      </c>
      <c r="J259" s="3">
        <f t="shared" si="52"/>
        <v>8</v>
      </c>
      <c r="K259" s="40">
        <f t="shared" si="53"/>
        <v>2.1447721179624665E-2</v>
      </c>
    </row>
    <row r="260" spans="1:12">
      <c r="A260" s="14" t="s">
        <v>169</v>
      </c>
      <c r="B260" s="13">
        <v>0</v>
      </c>
      <c r="C260" s="13">
        <v>2</v>
      </c>
      <c r="D260" s="13">
        <v>0</v>
      </c>
      <c r="E260" s="13">
        <v>1</v>
      </c>
      <c r="F260" s="13">
        <v>1</v>
      </c>
      <c r="G260" s="13">
        <v>0</v>
      </c>
      <c r="H260" s="13">
        <v>1</v>
      </c>
      <c r="I260" s="13">
        <v>0</v>
      </c>
      <c r="J260" s="3">
        <f t="shared" si="52"/>
        <v>5</v>
      </c>
      <c r="K260" s="40">
        <f t="shared" si="53"/>
        <v>1.3404825737265416E-2</v>
      </c>
    </row>
    <row r="261" spans="1:12">
      <c r="A261" s="14" t="s">
        <v>170</v>
      </c>
      <c r="B261" s="13">
        <v>0</v>
      </c>
      <c r="C261" s="13">
        <v>2</v>
      </c>
      <c r="D261" s="13">
        <v>0</v>
      </c>
      <c r="E261" s="13">
        <v>1</v>
      </c>
      <c r="F261" s="13">
        <v>0</v>
      </c>
      <c r="G261" s="13">
        <v>0</v>
      </c>
      <c r="H261" s="13">
        <v>1</v>
      </c>
      <c r="I261" s="13">
        <v>0</v>
      </c>
      <c r="J261" s="3">
        <f t="shared" si="52"/>
        <v>4</v>
      </c>
      <c r="K261" s="40">
        <f t="shared" si="53"/>
        <v>1.0723860589812333E-2</v>
      </c>
    </row>
    <row r="262" spans="1:12">
      <c r="A262" s="14" t="s">
        <v>161</v>
      </c>
      <c r="B262" s="13">
        <v>0</v>
      </c>
      <c r="C262" s="13">
        <v>14</v>
      </c>
      <c r="D262" s="13">
        <v>1</v>
      </c>
      <c r="E262" s="13">
        <v>5</v>
      </c>
      <c r="F262" s="13">
        <v>1</v>
      </c>
      <c r="G262" s="13">
        <v>0</v>
      </c>
      <c r="H262" s="13">
        <v>4</v>
      </c>
      <c r="I262" s="13">
        <v>0</v>
      </c>
      <c r="J262" s="3">
        <f t="shared" si="52"/>
        <v>25</v>
      </c>
      <c r="K262" s="40">
        <f t="shared" si="53"/>
        <v>6.7024128686327081E-2</v>
      </c>
    </row>
    <row r="263" spans="1:12">
      <c r="A263" s="9" t="s">
        <v>59</v>
      </c>
      <c r="B263" s="4">
        <f>SUM(B257:B262)</f>
        <v>7</v>
      </c>
      <c r="C263" s="4">
        <f t="shared" ref="C263:K263" si="54">SUM(C257:C262)</f>
        <v>173</v>
      </c>
      <c r="D263" s="4">
        <f t="shared" si="54"/>
        <v>5</v>
      </c>
      <c r="E263" s="4">
        <f t="shared" si="54"/>
        <v>72</v>
      </c>
      <c r="F263" s="4">
        <f t="shared" si="54"/>
        <v>20</v>
      </c>
      <c r="G263" s="4">
        <f t="shared" si="54"/>
        <v>0</v>
      </c>
      <c r="H263" s="4">
        <f t="shared" si="54"/>
        <v>81</v>
      </c>
      <c r="I263" s="4">
        <f t="shared" si="54"/>
        <v>15</v>
      </c>
      <c r="J263" s="4">
        <f t="shared" si="54"/>
        <v>373</v>
      </c>
      <c r="K263" s="27">
        <f t="shared" si="54"/>
        <v>1</v>
      </c>
    </row>
    <row r="264" spans="1:12">
      <c r="A264" s="39" t="str">
        <f>CONCATENATE("Note 1: ",[1]Contents!$AS$3)</f>
        <v>Note 1: Statistics after 28 March 2020 by region are based upon 'principal place of business' and not 'registered office'.</v>
      </c>
      <c r="B264" s="3"/>
      <c r="C264" s="3"/>
      <c r="D264" s="3"/>
      <c r="E264" s="3"/>
      <c r="F264" s="3"/>
      <c r="G264" s="3"/>
      <c r="H264" s="3"/>
      <c r="I264" s="3"/>
      <c r="J264" s="3"/>
    </row>
    <row r="265" spans="1:12">
      <c r="A265" s="99" t="s">
        <v>171</v>
      </c>
      <c r="B265" s="99"/>
      <c r="C265" s="99"/>
      <c r="D265" s="99"/>
      <c r="E265" s="99"/>
      <c r="F265" s="99"/>
      <c r="G265" s="99"/>
      <c r="H265" s="99"/>
      <c r="I265" s="99"/>
      <c r="J265" s="99"/>
    </row>
    <row r="266" spans="1:12">
      <c r="A266" s="88"/>
      <c r="B266" s="88"/>
      <c r="C266" s="88"/>
      <c r="D266" s="88"/>
      <c r="E266" s="88"/>
      <c r="F266" s="88"/>
      <c r="G266" s="88"/>
      <c r="H266" s="88"/>
      <c r="I266" s="88"/>
      <c r="J266" s="88"/>
    </row>
    <row r="267" spans="1:12" ht="30" customHeight="1">
      <c r="A267" s="103" t="s">
        <v>346</v>
      </c>
      <c r="B267" s="103"/>
      <c r="C267" s="103"/>
      <c r="D267" s="103"/>
      <c r="E267" s="103"/>
      <c r="F267" s="103"/>
      <c r="G267" s="103"/>
      <c r="H267" s="103"/>
      <c r="I267" s="103"/>
      <c r="J267" s="103"/>
    </row>
    <row r="268" spans="1:12" ht="34.5">
      <c r="A268" s="81"/>
      <c r="B268" s="1" t="s">
        <v>44</v>
      </c>
      <c r="C268" s="1" t="s">
        <v>45</v>
      </c>
      <c r="D268" s="1" t="s">
        <v>46</v>
      </c>
      <c r="E268" s="1" t="s">
        <v>47</v>
      </c>
      <c r="F268" s="1" t="s">
        <v>62</v>
      </c>
      <c r="G268" s="1" t="s">
        <v>49</v>
      </c>
      <c r="H268" s="1" t="s">
        <v>50</v>
      </c>
      <c r="I268" s="1" t="s">
        <v>51</v>
      </c>
      <c r="J268" s="2" t="s">
        <v>52</v>
      </c>
      <c r="K268" s="31" t="s">
        <v>53</v>
      </c>
    </row>
    <row r="269" spans="1:12">
      <c r="A269" s="96" t="s">
        <v>173</v>
      </c>
      <c r="B269" s="96"/>
      <c r="C269" s="96"/>
      <c r="D269" s="96"/>
      <c r="E269" s="96"/>
      <c r="F269" s="96"/>
      <c r="G269" s="96"/>
      <c r="H269" s="96"/>
      <c r="I269" s="96"/>
      <c r="J269" s="96"/>
      <c r="K269" s="61"/>
    </row>
    <row r="270" spans="1:12">
      <c r="A270" s="15">
        <v>0</v>
      </c>
      <c r="B270" s="13">
        <v>0</v>
      </c>
      <c r="C270" s="13">
        <v>39</v>
      </c>
      <c r="D270" s="13">
        <v>1</v>
      </c>
      <c r="E270" s="13">
        <v>10</v>
      </c>
      <c r="F270" s="13">
        <v>5</v>
      </c>
      <c r="G270" s="13">
        <v>0</v>
      </c>
      <c r="H270" s="13">
        <v>15</v>
      </c>
      <c r="I270" s="13">
        <v>4</v>
      </c>
      <c r="J270" s="3">
        <f t="shared" ref="J270:J274" si="55">SUM(B270:I270)</f>
        <v>74</v>
      </c>
      <c r="K270" s="40">
        <f>+J270/J$275</f>
        <v>0.19839142091152814</v>
      </c>
      <c r="L270" s="67"/>
    </row>
    <row r="271" spans="1:12">
      <c r="A271" s="6" t="s">
        <v>174</v>
      </c>
      <c r="B271" s="13">
        <v>7</v>
      </c>
      <c r="C271" s="13">
        <v>103</v>
      </c>
      <c r="D271" s="13">
        <v>3</v>
      </c>
      <c r="E271" s="13">
        <v>42</v>
      </c>
      <c r="F271" s="13">
        <v>9</v>
      </c>
      <c r="G271" s="13">
        <v>0</v>
      </c>
      <c r="H271" s="13">
        <v>54</v>
      </c>
      <c r="I271" s="13">
        <v>8</v>
      </c>
      <c r="J271" s="3">
        <f t="shared" si="55"/>
        <v>226</v>
      </c>
      <c r="K271" s="40">
        <f t="shared" ref="K271:K274" si="56">+J271/J$275</f>
        <v>0.60589812332439674</v>
      </c>
    </row>
    <row r="272" spans="1:12">
      <c r="A272" s="6" t="s">
        <v>111</v>
      </c>
      <c r="B272" s="13">
        <v>0</v>
      </c>
      <c r="C272" s="13">
        <v>20</v>
      </c>
      <c r="D272" s="13">
        <v>0</v>
      </c>
      <c r="E272" s="13">
        <v>8</v>
      </c>
      <c r="F272" s="13">
        <v>5</v>
      </c>
      <c r="G272" s="13">
        <v>0</v>
      </c>
      <c r="H272" s="13">
        <v>9</v>
      </c>
      <c r="I272" s="13">
        <v>2</v>
      </c>
      <c r="J272" s="3">
        <f t="shared" si="55"/>
        <v>44</v>
      </c>
      <c r="K272" s="40">
        <f t="shared" si="56"/>
        <v>0.11796246648793565</v>
      </c>
    </row>
    <row r="273" spans="1:16">
      <c r="A273" s="6" t="s">
        <v>112</v>
      </c>
      <c r="B273" s="13">
        <v>0</v>
      </c>
      <c r="C273" s="13">
        <v>8</v>
      </c>
      <c r="D273" s="13">
        <v>1</v>
      </c>
      <c r="E273" s="13">
        <v>9</v>
      </c>
      <c r="F273" s="13">
        <v>1</v>
      </c>
      <c r="G273" s="13">
        <v>0</v>
      </c>
      <c r="H273" s="13">
        <v>2</v>
      </c>
      <c r="I273" s="13">
        <v>0</v>
      </c>
      <c r="J273" s="3">
        <f t="shared" si="55"/>
        <v>21</v>
      </c>
      <c r="K273" s="40">
        <f t="shared" si="56"/>
        <v>5.6300268096514748E-2</v>
      </c>
    </row>
    <row r="274" spans="1:16">
      <c r="A274" s="6" t="s">
        <v>175</v>
      </c>
      <c r="B274" s="13">
        <v>0</v>
      </c>
      <c r="C274" s="13">
        <v>3</v>
      </c>
      <c r="D274" s="13">
        <v>0</v>
      </c>
      <c r="E274" s="13">
        <v>3</v>
      </c>
      <c r="F274" s="13">
        <v>0</v>
      </c>
      <c r="G274" s="13">
        <v>0</v>
      </c>
      <c r="H274" s="13">
        <v>1</v>
      </c>
      <c r="I274" s="13">
        <v>1</v>
      </c>
      <c r="J274" s="3">
        <f t="shared" si="55"/>
        <v>8</v>
      </c>
      <c r="K274" s="40">
        <f t="shared" si="56"/>
        <v>2.1447721179624665E-2</v>
      </c>
    </row>
    <row r="275" spans="1:16">
      <c r="A275" s="9" t="s">
        <v>59</v>
      </c>
      <c r="B275" s="4">
        <f t="shared" ref="B275:K275" si="57">SUM(B270:B274)</f>
        <v>7</v>
      </c>
      <c r="C275" s="4">
        <f t="shared" si="57"/>
        <v>173</v>
      </c>
      <c r="D275" s="4">
        <f t="shared" si="57"/>
        <v>5</v>
      </c>
      <c r="E275" s="4">
        <f t="shared" si="57"/>
        <v>72</v>
      </c>
      <c r="F275" s="4">
        <f t="shared" si="57"/>
        <v>20</v>
      </c>
      <c r="G275" s="4">
        <f t="shared" si="57"/>
        <v>0</v>
      </c>
      <c r="H275" s="4">
        <f t="shared" si="57"/>
        <v>81</v>
      </c>
      <c r="I275" s="4">
        <f t="shared" si="57"/>
        <v>15</v>
      </c>
      <c r="J275" s="4">
        <f t="shared" si="57"/>
        <v>373</v>
      </c>
      <c r="K275" s="27">
        <f t="shared" si="57"/>
        <v>1</v>
      </c>
    </row>
    <row r="276" spans="1:16">
      <c r="A276" s="39" t="str">
        <f>CONCATENATE("Note 1: ",[1]Contents!$AS$3)</f>
        <v>Note 1: Statistics after 28 March 2020 by region are based upon 'principal place of business' and not 'registered office'.</v>
      </c>
      <c r="B276" s="54"/>
      <c r="C276" s="54"/>
      <c r="D276" s="54"/>
      <c r="E276" s="54"/>
      <c r="F276" s="54"/>
      <c r="G276" s="54"/>
      <c r="H276" s="54"/>
      <c r="I276" s="54"/>
      <c r="J276" s="54"/>
    </row>
    <row r="277" spans="1:16">
      <c r="A277" s="98"/>
      <c r="B277" s="98"/>
      <c r="C277" s="98"/>
      <c r="D277" s="98"/>
      <c r="E277" s="98"/>
      <c r="F277" s="98"/>
      <c r="G277" s="98"/>
      <c r="H277" s="98"/>
      <c r="I277" s="98"/>
      <c r="J277" s="98"/>
    </row>
    <row r="278" spans="1:16" ht="31.5" customHeight="1">
      <c r="A278" s="97" t="s">
        <v>347</v>
      </c>
      <c r="B278" s="97"/>
      <c r="C278" s="97"/>
      <c r="D278" s="97"/>
      <c r="E278" s="97"/>
      <c r="F278" s="97"/>
      <c r="G278" s="97"/>
      <c r="H278" s="97"/>
      <c r="I278" s="97"/>
      <c r="J278" s="97"/>
      <c r="K278" s="97"/>
      <c r="L278" s="97"/>
      <c r="M278" s="97"/>
      <c r="N278" s="97"/>
      <c r="O278" s="82"/>
      <c r="P278" s="82"/>
    </row>
    <row r="279" spans="1:16" ht="15" customHeight="1">
      <c r="A279" s="107" t="s">
        <v>177</v>
      </c>
      <c r="B279" s="109" t="s">
        <v>178</v>
      </c>
      <c r="C279" s="109"/>
      <c r="D279" s="109"/>
      <c r="E279" s="109"/>
      <c r="F279" s="109"/>
      <c r="G279" s="109"/>
      <c r="H279" s="109"/>
      <c r="I279" s="109"/>
      <c r="J279" s="109"/>
      <c r="K279" s="109"/>
      <c r="L279" s="109"/>
      <c r="M279" s="109"/>
      <c r="N279" s="109"/>
    </row>
    <row r="280" spans="1:16" ht="48.75" customHeight="1">
      <c r="A280" s="107"/>
      <c r="B280" s="1" t="s">
        <v>106</v>
      </c>
      <c r="C280" s="1" t="s">
        <v>179</v>
      </c>
      <c r="D280" s="1" t="s">
        <v>180</v>
      </c>
      <c r="E280" s="1" t="s">
        <v>181</v>
      </c>
      <c r="F280" s="1" t="s">
        <v>182</v>
      </c>
      <c r="G280" s="1" t="s">
        <v>183</v>
      </c>
      <c r="H280" s="24" t="s">
        <v>184</v>
      </c>
      <c r="I280" s="1" t="s">
        <v>185</v>
      </c>
      <c r="J280" s="1" t="s">
        <v>186</v>
      </c>
      <c r="K280" s="1" t="s">
        <v>187</v>
      </c>
      <c r="L280" s="1" t="s">
        <v>188</v>
      </c>
      <c r="M280" s="2" t="s">
        <v>52</v>
      </c>
      <c r="N280" s="2" t="s">
        <v>53</v>
      </c>
    </row>
    <row r="281" spans="1:16">
      <c r="A281" s="6" t="s">
        <v>189</v>
      </c>
      <c r="B281" s="46">
        <v>22</v>
      </c>
      <c r="C281" s="46">
        <v>25</v>
      </c>
      <c r="D281" s="46">
        <v>6</v>
      </c>
      <c r="E281" s="46">
        <v>5</v>
      </c>
      <c r="F281" s="46">
        <v>5</v>
      </c>
      <c r="G281" s="46">
        <v>6</v>
      </c>
      <c r="H281" s="13">
        <v>7</v>
      </c>
      <c r="I281" s="13">
        <v>8</v>
      </c>
      <c r="J281" s="13">
        <v>5</v>
      </c>
      <c r="K281" s="13">
        <v>0</v>
      </c>
      <c r="L281" s="13">
        <v>0</v>
      </c>
      <c r="M281" s="3">
        <f>SUM(B281:L281)</f>
        <v>89</v>
      </c>
      <c r="N281" s="40">
        <f>M281/$M$286</f>
        <v>0.29568106312292358</v>
      </c>
      <c r="P281" s="35"/>
    </row>
    <row r="282" spans="1:16">
      <c r="A282" s="6" t="s">
        <v>190</v>
      </c>
      <c r="B282" s="46">
        <v>51</v>
      </c>
      <c r="C282" s="46">
        <v>45</v>
      </c>
      <c r="D282" s="46">
        <v>13</v>
      </c>
      <c r="E282" s="46">
        <v>5</v>
      </c>
      <c r="F282" s="46">
        <v>7</v>
      </c>
      <c r="G282" s="46">
        <v>5</v>
      </c>
      <c r="H282" s="13">
        <v>5</v>
      </c>
      <c r="I282" s="13">
        <v>4</v>
      </c>
      <c r="J282" s="13">
        <v>0</v>
      </c>
      <c r="K282" s="13">
        <v>0</v>
      </c>
      <c r="L282" s="13">
        <v>0</v>
      </c>
      <c r="M282" s="3">
        <f t="shared" ref="M282:M285" si="58">SUM(B282:L282)</f>
        <v>135</v>
      </c>
      <c r="N282" s="40">
        <f>M282/$M$286</f>
        <v>0.44850498338870431</v>
      </c>
      <c r="P282" s="35"/>
    </row>
    <row r="283" spans="1:16">
      <c r="A283" s="6" t="s">
        <v>191</v>
      </c>
      <c r="B283" s="46">
        <v>10</v>
      </c>
      <c r="C283" s="46">
        <v>6</v>
      </c>
      <c r="D283" s="46">
        <v>3</v>
      </c>
      <c r="E283" s="46">
        <v>3</v>
      </c>
      <c r="F283" s="46">
        <v>1</v>
      </c>
      <c r="G283" s="46">
        <v>3</v>
      </c>
      <c r="H283" s="13">
        <v>6</v>
      </c>
      <c r="I283" s="13">
        <v>10</v>
      </c>
      <c r="J283" s="13">
        <v>6</v>
      </c>
      <c r="K283" s="13">
        <v>0</v>
      </c>
      <c r="L283" s="13">
        <v>0</v>
      </c>
      <c r="M283" s="3">
        <f t="shared" si="58"/>
        <v>48</v>
      </c>
      <c r="N283" s="40">
        <f>M283/$M$286</f>
        <v>0.15946843853820597</v>
      </c>
      <c r="P283" s="35"/>
    </row>
    <row r="284" spans="1:16">
      <c r="A284" s="6" t="s">
        <v>135</v>
      </c>
      <c r="B284" s="46">
        <v>5</v>
      </c>
      <c r="C284" s="46">
        <v>0</v>
      </c>
      <c r="D284" s="46">
        <v>0</v>
      </c>
      <c r="E284" s="46">
        <v>0</v>
      </c>
      <c r="F284" s="46">
        <v>0</v>
      </c>
      <c r="G284" s="46">
        <v>0</v>
      </c>
      <c r="H284" s="13">
        <v>0</v>
      </c>
      <c r="I284" s="13">
        <v>2</v>
      </c>
      <c r="J284" s="13">
        <v>1</v>
      </c>
      <c r="K284" s="13">
        <v>0</v>
      </c>
      <c r="L284" s="13">
        <v>0</v>
      </c>
      <c r="M284" s="3">
        <f t="shared" si="58"/>
        <v>8</v>
      </c>
      <c r="N284" s="40">
        <f>M284/$M$286</f>
        <v>2.6578073089700997E-2</v>
      </c>
      <c r="P284" s="35"/>
    </row>
    <row r="285" spans="1:16">
      <c r="A285" s="6" t="s">
        <v>192</v>
      </c>
      <c r="B285" s="46">
        <v>9</v>
      </c>
      <c r="C285" s="46">
        <v>5</v>
      </c>
      <c r="D285" s="46">
        <v>2</v>
      </c>
      <c r="E285" s="46">
        <v>0</v>
      </c>
      <c r="F285" s="46">
        <v>0</v>
      </c>
      <c r="G285" s="46">
        <v>2</v>
      </c>
      <c r="H285" s="13">
        <v>2</v>
      </c>
      <c r="I285" s="13">
        <v>1</v>
      </c>
      <c r="J285" s="13">
        <v>0</v>
      </c>
      <c r="K285" s="13">
        <v>0</v>
      </c>
      <c r="L285" s="13">
        <v>0</v>
      </c>
      <c r="M285" s="3">
        <f t="shared" si="58"/>
        <v>21</v>
      </c>
      <c r="N285" s="40">
        <f>M285/$M$286</f>
        <v>6.9767441860465115E-2</v>
      </c>
      <c r="P285" s="35"/>
    </row>
    <row r="286" spans="1:16">
      <c r="A286" s="9" t="s">
        <v>59</v>
      </c>
      <c r="B286" s="25">
        <f t="shared" ref="B286:N286" si="59">SUM(B281:B285)</f>
        <v>97</v>
      </c>
      <c r="C286" s="25">
        <f t="shared" si="59"/>
        <v>81</v>
      </c>
      <c r="D286" s="25">
        <f t="shared" si="59"/>
        <v>24</v>
      </c>
      <c r="E286" s="25">
        <f t="shared" si="59"/>
        <v>13</v>
      </c>
      <c r="F286" s="25">
        <f t="shared" si="59"/>
        <v>13</v>
      </c>
      <c r="G286" s="25">
        <f t="shared" si="59"/>
        <v>16</v>
      </c>
      <c r="H286" s="25">
        <f t="shared" si="59"/>
        <v>20</v>
      </c>
      <c r="I286" s="25">
        <f t="shared" si="59"/>
        <v>25</v>
      </c>
      <c r="J286" s="25">
        <f t="shared" si="59"/>
        <v>12</v>
      </c>
      <c r="K286" s="25">
        <f t="shared" si="59"/>
        <v>0</v>
      </c>
      <c r="L286" s="25">
        <f t="shared" si="59"/>
        <v>0</v>
      </c>
      <c r="M286" s="25">
        <f t="shared" si="59"/>
        <v>301</v>
      </c>
      <c r="N286" s="27">
        <f t="shared" si="59"/>
        <v>0.99999999999999989</v>
      </c>
    </row>
    <row r="287" spans="1:16">
      <c r="A287" s="113"/>
      <c r="B287" s="113"/>
      <c r="C287" s="113"/>
      <c r="D287" s="113"/>
      <c r="E287" s="113"/>
      <c r="F287" s="113"/>
      <c r="G287" s="113"/>
      <c r="H287" s="113"/>
      <c r="I287" s="113"/>
      <c r="J287" s="113"/>
      <c r="K287" s="113"/>
      <c r="L287" s="113"/>
      <c r="M287" s="113"/>
      <c r="N287" s="113"/>
      <c r="O287" s="39"/>
      <c r="P287" s="39"/>
    </row>
    <row r="288" spans="1:16" ht="36" customHeight="1">
      <c r="A288" s="97" t="s">
        <v>348</v>
      </c>
      <c r="B288" s="97"/>
      <c r="C288" s="97"/>
      <c r="D288" s="97"/>
      <c r="E288" s="97"/>
      <c r="F288" s="97"/>
      <c r="G288" s="97"/>
      <c r="H288" s="97"/>
      <c r="I288" s="97"/>
      <c r="J288" s="97"/>
      <c r="K288" s="97"/>
      <c r="L288" s="97"/>
      <c r="M288" s="97"/>
      <c r="N288" s="97"/>
      <c r="O288" s="82"/>
      <c r="P288" s="82"/>
    </row>
    <row r="289" spans="1:16" ht="15" customHeight="1">
      <c r="A289" s="107" t="s">
        <v>177</v>
      </c>
      <c r="B289" s="109" t="s">
        <v>194</v>
      </c>
      <c r="C289" s="109"/>
      <c r="D289" s="109"/>
      <c r="E289" s="109"/>
      <c r="F289" s="109"/>
      <c r="G289" s="109"/>
      <c r="H289" s="109"/>
      <c r="I289" s="109"/>
      <c r="J289" s="28"/>
      <c r="K289" s="28"/>
      <c r="L289" s="28"/>
      <c r="M289" s="28"/>
      <c r="N289" s="28"/>
    </row>
    <row r="290" spans="1:16" ht="21.95" customHeight="1">
      <c r="A290" s="107"/>
      <c r="B290" s="1" t="s">
        <v>157</v>
      </c>
      <c r="C290" s="1" t="s">
        <v>195</v>
      </c>
      <c r="D290" s="1" t="s">
        <v>196</v>
      </c>
      <c r="E290" s="1" t="s">
        <v>160</v>
      </c>
      <c r="F290" s="1" t="s">
        <v>136</v>
      </c>
      <c r="G290" s="1" t="s">
        <v>137</v>
      </c>
      <c r="H290" s="29" t="s">
        <v>52</v>
      </c>
      <c r="I290" s="29" t="s">
        <v>197</v>
      </c>
      <c r="J290" s="1"/>
      <c r="K290" s="1"/>
      <c r="L290" s="1"/>
      <c r="M290" s="1"/>
      <c r="N290" s="2"/>
    </row>
    <row r="291" spans="1:16">
      <c r="A291" s="6" t="s">
        <v>189</v>
      </c>
      <c r="B291" s="13">
        <v>123</v>
      </c>
      <c r="C291" s="46">
        <v>2</v>
      </c>
      <c r="D291" s="46">
        <v>0</v>
      </c>
      <c r="E291" s="46">
        <v>0</v>
      </c>
      <c r="F291" s="46">
        <v>0</v>
      </c>
      <c r="G291" s="46">
        <v>10</v>
      </c>
      <c r="H291" s="3">
        <f>SUM(B291:G291)</f>
        <v>135</v>
      </c>
      <c r="I291" s="30">
        <f>H291/$H$296</f>
        <v>0.44850498338870431</v>
      </c>
      <c r="J291" s="13"/>
      <c r="K291" s="13"/>
      <c r="L291" s="13"/>
      <c r="M291" s="13"/>
      <c r="N291" s="3"/>
    </row>
    <row r="292" spans="1:16">
      <c r="A292" s="6" t="s">
        <v>190</v>
      </c>
      <c r="B292" s="46">
        <v>27</v>
      </c>
      <c r="C292" s="46">
        <v>8</v>
      </c>
      <c r="D292" s="46">
        <v>12</v>
      </c>
      <c r="E292" s="46">
        <v>0</v>
      </c>
      <c r="F292" s="46">
        <v>1</v>
      </c>
      <c r="G292" s="46">
        <v>0</v>
      </c>
      <c r="H292" s="3">
        <f t="shared" ref="H292:H295" si="60">SUM(B292:G292)</f>
        <v>48</v>
      </c>
      <c r="I292" s="30">
        <f>H292/$H$296</f>
        <v>0.15946843853820597</v>
      </c>
      <c r="J292" s="13"/>
      <c r="K292" s="13"/>
      <c r="L292" s="13"/>
      <c r="M292" s="13"/>
      <c r="N292" s="3"/>
    </row>
    <row r="293" spans="1:16">
      <c r="A293" s="6" t="s">
        <v>191</v>
      </c>
      <c r="B293" s="46">
        <v>78</v>
      </c>
      <c r="C293" s="46">
        <v>3</v>
      </c>
      <c r="D293" s="46">
        <v>2</v>
      </c>
      <c r="E293" s="46">
        <v>0</v>
      </c>
      <c r="F293" s="46">
        <v>0</v>
      </c>
      <c r="G293" s="46">
        <v>6</v>
      </c>
      <c r="H293" s="3">
        <f t="shared" si="60"/>
        <v>89</v>
      </c>
      <c r="I293" s="30">
        <f>H293/$H$296</f>
        <v>0.29568106312292358</v>
      </c>
      <c r="J293" s="13"/>
      <c r="K293" s="13"/>
      <c r="L293" s="13"/>
      <c r="M293" s="13"/>
      <c r="N293" s="3"/>
    </row>
    <row r="294" spans="1:16">
      <c r="A294" s="6" t="s">
        <v>135</v>
      </c>
      <c r="B294" s="46">
        <v>3</v>
      </c>
      <c r="C294" s="46">
        <v>1</v>
      </c>
      <c r="D294" s="46">
        <v>0</v>
      </c>
      <c r="E294" s="46">
        <v>4</v>
      </c>
      <c r="F294" s="46">
        <v>0</v>
      </c>
      <c r="G294" s="46">
        <v>0</v>
      </c>
      <c r="H294" s="3">
        <f t="shared" si="60"/>
        <v>8</v>
      </c>
      <c r="I294" s="30">
        <f>H294/$H$296</f>
        <v>2.6578073089700997E-2</v>
      </c>
      <c r="J294" s="13"/>
      <c r="K294" s="13"/>
      <c r="L294" s="13"/>
      <c r="M294" s="13"/>
      <c r="N294" s="3"/>
    </row>
    <row r="295" spans="1:16">
      <c r="A295" s="6" t="s">
        <v>192</v>
      </c>
      <c r="B295" s="46">
        <v>18</v>
      </c>
      <c r="C295" s="46">
        <v>0</v>
      </c>
      <c r="D295" s="46">
        <v>0</v>
      </c>
      <c r="E295" s="46">
        <v>2</v>
      </c>
      <c r="F295" s="46">
        <v>0</v>
      </c>
      <c r="G295" s="46">
        <v>1</v>
      </c>
      <c r="H295" s="3">
        <f t="shared" si="60"/>
        <v>21</v>
      </c>
      <c r="I295" s="30">
        <f>H295/$H$296</f>
        <v>6.9767441860465115E-2</v>
      </c>
      <c r="J295" s="13"/>
      <c r="K295" s="13"/>
      <c r="L295" s="13"/>
      <c r="M295" s="13"/>
      <c r="N295" s="3"/>
    </row>
    <row r="296" spans="1:16">
      <c r="A296" s="9" t="s">
        <v>59</v>
      </c>
      <c r="B296" s="4">
        <f t="shared" ref="B296:I296" si="61">SUM(B291:B295)</f>
        <v>249</v>
      </c>
      <c r="C296" s="25">
        <f t="shared" si="61"/>
        <v>14</v>
      </c>
      <c r="D296" s="25">
        <f t="shared" si="61"/>
        <v>14</v>
      </c>
      <c r="E296" s="25">
        <f t="shared" si="61"/>
        <v>6</v>
      </c>
      <c r="F296" s="25">
        <f t="shared" si="61"/>
        <v>1</v>
      </c>
      <c r="G296" s="25">
        <f t="shared" si="61"/>
        <v>17</v>
      </c>
      <c r="H296" s="25">
        <f t="shared" si="61"/>
        <v>301</v>
      </c>
      <c r="I296" s="36">
        <f t="shared" si="61"/>
        <v>0.99999999999999989</v>
      </c>
      <c r="J296" s="13"/>
      <c r="K296" s="13"/>
      <c r="L296" s="13"/>
      <c r="M296" s="13"/>
      <c r="N296" s="3"/>
    </row>
    <row r="297" spans="1:16">
      <c r="A297" s="6"/>
      <c r="B297" s="87"/>
      <c r="C297" s="87"/>
      <c r="D297" s="87"/>
      <c r="E297" s="87"/>
      <c r="F297" s="87"/>
      <c r="G297" s="87"/>
      <c r="H297" s="13"/>
      <c r="I297" s="13"/>
      <c r="J297" s="13"/>
      <c r="K297" s="13"/>
      <c r="L297" s="13"/>
      <c r="M297" s="13"/>
      <c r="N297" s="3"/>
    </row>
    <row r="298" spans="1:16" s="37" customFormat="1" ht="33" customHeight="1">
      <c r="A298" s="97" t="s">
        <v>349</v>
      </c>
      <c r="B298" s="97"/>
      <c r="C298" s="97"/>
      <c r="D298" s="97"/>
      <c r="E298" s="97"/>
      <c r="F298" s="97"/>
      <c r="G298" s="97"/>
      <c r="H298" s="97"/>
      <c r="I298" s="97"/>
      <c r="J298" s="97"/>
      <c r="K298" s="97"/>
      <c r="L298" s="97"/>
      <c r="M298" s="97"/>
      <c r="N298" s="97"/>
      <c r="O298" s="79"/>
      <c r="P298" s="79"/>
    </row>
    <row r="299" spans="1:16" ht="32.1" customHeight="1">
      <c r="A299" s="7" t="s">
        <v>199</v>
      </c>
      <c r="B299" s="31" t="s">
        <v>52</v>
      </c>
      <c r="C299" s="31" t="s">
        <v>197</v>
      </c>
      <c r="D299" s="87"/>
      <c r="E299" s="87"/>
      <c r="F299" s="87"/>
      <c r="G299" s="87"/>
      <c r="H299" s="13"/>
      <c r="I299" s="13"/>
      <c r="J299" s="13"/>
      <c r="K299" s="13"/>
      <c r="L299" s="13"/>
      <c r="M299" s="13"/>
      <c r="N299" s="3"/>
    </row>
    <row r="300" spans="1:16">
      <c r="A300" s="6" t="s">
        <v>200</v>
      </c>
      <c r="B300" s="44">
        <v>1</v>
      </c>
      <c r="C300" s="30">
        <f>+B300/$B$306</f>
        <v>3.3222591362126247E-3</v>
      </c>
      <c r="D300" s="90"/>
      <c r="E300" s="90"/>
      <c r="F300" s="90"/>
      <c r="G300" s="90"/>
      <c r="H300" s="3"/>
      <c r="I300" s="3"/>
      <c r="J300" s="3"/>
      <c r="K300" s="3"/>
      <c r="L300" s="3"/>
      <c r="M300" s="3"/>
      <c r="N300" s="3"/>
    </row>
    <row r="301" spans="1:16">
      <c r="A301" s="6" t="s">
        <v>201</v>
      </c>
      <c r="B301" s="44">
        <v>11</v>
      </c>
      <c r="C301" s="30">
        <f t="shared" ref="C301:C305" si="62">+B301/$B$306</f>
        <v>3.6544850498338874E-2</v>
      </c>
      <c r="D301" s="90"/>
      <c r="E301" s="90"/>
      <c r="F301" s="90"/>
      <c r="G301" s="90"/>
      <c r="H301" s="3"/>
      <c r="I301" s="3"/>
      <c r="J301" s="3"/>
      <c r="K301" s="3"/>
      <c r="L301" s="3"/>
      <c r="M301" s="3"/>
      <c r="N301" s="3"/>
    </row>
    <row r="302" spans="1:16">
      <c r="A302" s="6" t="s">
        <v>202</v>
      </c>
      <c r="B302" s="44">
        <v>28</v>
      </c>
      <c r="C302" s="30">
        <f t="shared" si="62"/>
        <v>9.3023255813953487E-2</v>
      </c>
      <c r="D302" s="90"/>
      <c r="E302" s="90"/>
      <c r="F302" s="90"/>
      <c r="G302" s="90"/>
      <c r="H302" s="3"/>
      <c r="I302" s="3"/>
      <c r="J302" s="3"/>
      <c r="K302" s="3"/>
      <c r="L302" s="3"/>
      <c r="M302" s="3"/>
      <c r="N302" s="3"/>
    </row>
    <row r="303" spans="1:16">
      <c r="A303" s="6" t="s">
        <v>203</v>
      </c>
      <c r="B303" s="44">
        <v>37</v>
      </c>
      <c r="C303" s="30">
        <f t="shared" si="62"/>
        <v>0.12292358803986711</v>
      </c>
      <c r="D303" s="90"/>
      <c r="E303" s="90"/>
      <c r="F303" s="90"/>
      <c r="G303" s="90"/>
      <c r="H303" s="3"/>
      <c r="I303" s="3"/>
      <c r="J303" s="3"/>
      <c r="K303" s="3"/>
      <c r="L303" s="3"/>
      <c r="M303" s="3"/>
      <c r="N303" s="3"/>
    </row>
    <row r="304" spans="1:16">
      <c r="A304" s="6" t="s">
        <v>204</v>
      </c>
      <c r="B304" s="44">
        <v>45</v>
      </c>
      <c r="C304" s="30">
        <f t="shared" si="62"/>
        <v>0.14950166112956811</v>
      </c>
      <c r="D304" s="90"/>
      <c r="E304" s="90"/>
      <c r="F304" s="90"/>
      <c r="G304" s="90"/>
      <c r="H304" s="3"/>
      <c r="I304" s="3"/>
      <c r="J304" s="3"/>
      <c r="K304" s="3"/>
      <c r="L304" s="3"/>
      <c r="M304" s="3"/>
      <c r="N304" s="3"/>
    </row>
    <row r="305" spans="1:16">
      <c r="A305" s="6" t="s">
        <v>205</v>
      </c>
      <c r="B305" s="3">
        <v>179</v>
      </c>
      <c r="C305" s="30">
        <f t="shared" si="62"/>
        <v>0.59468438538205981</v>
      </c>
      <c r="D305" s="90"/>
      <c r="E305" s="90"/>
      <c r="F305" s="90"/>
      <c r="G305" s="90"/>
      <c r="H305" s="3"/>
      <c r="I305" s="3"/>
      <c r="J305" s="3"/>
      <c r="K305" s="3"/>
      <c r="L305" s="3"/>
      <c r="M305" s="3"/>
      <c r="N305" s="3"/>
    </row>
    <row r="306" spans="1:16">
      <c r="A306" s="9" t="s">
        <v>59</v>
      </c>
      <c r="B306" s="4">
        <f>SUM(B300:B305)</f>
        <v>301</v>
      </c>
      <c r="C306" s="27">
        <f>SUM(C300:C305)</f>
        <v>1</v>
      </c>
      <c r="D306" s="90"/>
      <c r="E306" s="90"/>
      <c r="F306" s="90"/>
      <c r="G306" s="90"/>
      <c r="H306" s="3"/>
      <c r="I306" s="3"/>
      <c r="J306" s="3"/>
      <c r="K306" s="3"/>
      <c r="L306" s="3"/>
      <c r="M306" s="3"/>
      <c r="N306" s="3"/>
    </row>
    <row r="307" spans="1:16">
      <c r="A307" s="6"/>
      <c r="B307" s="90"/>
      <c r="C307" s="90"/>
      <c r="D307" s="90"/>
      <c r="E307" s="90"/>
      <c r="F307" s="90"/>
      <c r="G307" s="90"/>
      <c r="H307" s="3"/>
      <c r="I307" s="3"/>
      <c r="J307" s="3"/>
      <c r="K307" s="3"/>
      <c r="L307" s="3"/>
      <c r="M307" s="3"/>
      <c r="N307" s="3"/>
    </row>
    <row r="308" spans="1:16" s="37" customFormat="1" ht="30.75" customHeight="1">
      <c r="A308" s="97" t="s">
        <v>350</v>
      </c>
      <c r="B308" s="97"/>
      <c r="C308" s="97"/>
      <c r="D308" s="97"/>
      <c r="E308" s="97"/>
      <c r="F308" s="97"/>
      <c r="G308" s="97"/>
      <c r="H308" s="97"/>
      <c r="I308" s="97"/>
      <c r="J308" s="97"/>
      <c r="K308" s="97"/>
      <c r="L308" s="97"/>
      <c r="M308" s="97"/>
      <c r="N308" s="97"/>
      <c r="O308" s="79"/>
      <c r="P308" s="79"/>
    </row>
    <row r="309" spans="1:16" ht="31.5" customHeight="1">
      <c r="A309" s="7" t="s">
        <v>207</v>
      </c>
      <c r="B309" s="31" t="s">
        <v>52</v>
      </c>
      <c r="C309" s="31" t="s">
        <v>197</v>
      </c>
      <c r="D309" s="90"/>
      <c r="E309" s="90"/>
      <c r="F309" s="90"/>
      <c r="G309" s="90"/>
      <c r="H309" s="3"/>
      <c r="I309" s="3"/>
      <c r="J309" s="3"/>
      <c r="K309" s="3"/>
      <c r="L309" s="3"/>
      <c r="M309" s="3"/>
      <c r="N309" s="3"/>
    </row>
    <row r="310" spans="1:16">
      <c r="A310" s="6" t="s">
        <v>208</v>
      </c>
      <c r="B310" s="3">
        <v>83</v>
      </c>
      <c r="C310" s="30">
        <f>+B310/$B$306</f>
        <v>0.27574750830564781</v>
      </c>
      <c r="D310" s="90"/>
      <c r="E310" s="90"/>
      <c r="F310" s="90"/>
      <c r="G310" s="90"/>
      <c r="H310" s="3"/>
      <c r="I310" s="3"/>
      <c r="J310" s="3"/>
      <c r="K310" s="3"/>
      <c r="L310" s="3"/>
      <c r="M310" s="3"/>
      <c r="N310" s="3"/>
    </row>
    <row r="311" spans="1:16">
      <c r="A311" s="6" t="s">
        <v>209</v>
      </c>
      <c r="B311" s="3">
        <v>114</v>
      </c>
      <c r="C311" s="30">
        <f>+B311/$B$306</f>
        <v>0.37873754152823919</v>
      </c>
      <c r="D311" s="90"/>
      <c r="E311" s="90"/>
      <c r="F311" s="90"/>
      <c r="G311" s="90"/>
      <c r="H311" s="3"/>
      <c r="I311" s="3"/>
      <c r="J311" s="3"/>
      <c r="K311" s="3"/>
      <c r="L311" s="3"/>
      <c r="M311" s="3"/>
      <c r="N311" s="3"/>
    </row>
    <row r="312" spans="1:16">
      <c r="A312" s="6" t="s">
        <v>210</v>
      </c>
      <c r="B312" s="3">
        <v>180</v>
      </c>
      <c r="C312" s="30">
        <f>+B312/$B$306</f>
        <v>0.59800664451827246</v>
      </c>
      <c r="D312" s="90"/>
      <c r="E312" s="90"/>
      <c r="F312" s="90"/>
      <c r="G312" s="90"/>
      <c r="H312" s="3"/>
      <c r="I312" s="3"/>
      <c r="J312" s="3"/>
      <c r="K312" s="3"/>
      <c r="L312" s="3"/>
      <c r="M312" s="3"/>
      <c r="N312" s="3"/>
    </row>
    <row r="313" spans="1:16">
      <c r="A313" s="6" t="s">
        <v>211</v>
      </c>
      <c r="B313" s="3">
        <v>10</v>
      </c>
      <c r="C313" s="30">
        <f>+B313/$B$306</f>
        <v>3.3222591362126248E-2</v>
      </c>
      <c r="D313" s="90"/>
      <c r="E313" s="90"/>
      <c r="F313" s="90"/>
      <c r="G313" s="90"/>
      <c r="H313" s="3"/>
      <c r="I313" s="3"/>
      <c r="J313" s="3"/>
      <c r="K313" s="3"/>
      <c r="L313" s="3"/>
      <c r="M313" s="3"/>
      <c r="N313" s="3"/>
    </row>
    <row r="314" spans="1:16">
      <c r="A314" s="6" t="s">
        <v>77</v>
      </c>
      <c r="B314" s="3">
        <v>175</v>
      </c>
      <c r="C314" s="30">
        <f>+B314/$B$306</f>
        <v>0.58139534883720934</v>
      </c>
      <c r="D314" s="90"/>
      <c r="E314" s="90"/>
      <c r="F314" s="90"/>
      <c r="G314" s="90"/>
      <c r="H314" s="3"/>
      <c r="I314" s="3"/>
      <c r="J314" s="3"/>
      <c r="K314" s="3"/>
      <c r="L314" s="3"/>
      <c r="M314" s="3"/>
      <c r="N314" s="3"/>
    </row>
    <row r="315" spans="1:16" ht="26.25" customHeight="1">
      <c r="A315" s="98" t="s">
        <v>212</v>
      </c>
      <c r="B315" s="98"/>
      <c r="C315" s="98"/>
      <c r="D315" s="98"/>
      <c r="E315" s="98"/>
      <c r="F315" s="98"/>
      <c r="G315" s="90"/>
      <c r="H315" s="3"/>
      <c r="I315" s="3"/>
      <c r="J315" s="3"/>
      <c r="K315" s="3"/>
      <c r="L315" s="3"/>
      <c r="M315" s="3"/>
      <c r="N315" s="3"/>
    </row>
    <row r="316" spans="1:16">
      <c r="A316" s="6"/>
      <c r="B316" s="90"/>
      <c r="C316" s="90"/>
      <c r="D316" s="90"/>
      <c r="E316" s="90"/>
      <c r="F316" s="90"/>
      <c r="G316" s="90"/>
      <c r="H316" s="3"/>
      <c r="I316" s="3"/>
      <c r="J316" s="3"/>
      <c r="K316" s="3"/>
      <c r="L316" s="3"/>
      <c r="M316" s="3"/>
      <c r="N316" s="3"/>
    </row>
    <row r="317" spans="1:16" ht="31.5" customHeight="1">
      <c r="A317" s="97" t="s">
        <v>351</v>
      </c>
      <c r="B317" s="97"/>
      <c r="C317" s="97"/>
      <c r="D317" s="97"/>
      <c r="E317" s="97"/>
      <c r="F317" s="97"/>
      <c r="G317" s="97"/>
      <c r="H317" s="97"/>
      <c r="I317" s="97"/>
      <c r="J317" s="97"/>
      <c r="K317" s="97"/>
      <c r="L317" s="97"/>
      <c r="M317" s="97"/>
      <c r="N317" s="97"/>
      <c r="O317" s="82"/>
      <c r="P317" s="82"/>
    </row>
    <row r="318" spans="1:16" ht="31.5" customHeight="1">
      <c r="A318" s="7" t="s">
        <v>214</v>
      </c>
      <c r="B318" s="31" t="s">
        <v>52</v>
      </c>
      <c r="C318" s="31" t="s">
        <v>197</v>
      </c>
      <c r="D318" s="90"/>
      <c r="E318" s="90"/>
      <c r="F318" s="90"/>
      <c r="G318" s="90"/>
      <c r="H318" s="3"/>
      <c r="I318" s="3"/>
      <c r="J318" s="3"/>
      <c r="K318" s="3"/>
      <c r="L318" s="3"/>
      <c r="M318" s="3"/>
      <c r="N318" s="3"/>
    </row>
    <row r="319" spans="1:16" s="84" customFormat="1" ht="32.1" customHeight="1">
      <c r="A319" s="88" t="s">
        <v>215</v>
      </c>
      <c r="B319" s="32">
        <v>155</v>
      </c>
      <c r="C319" s="33">
        <f>+B319/$B$306</f>
        <v>0.51495016611295685</v>
      </c>
      <c r="D319" s="82"/>
      <c r="E319" s="82"/>
      <c r="F319" s="82"/>
      <c r="G319" s="82"/>
      <c r="H319" s="82"/>
      <c r="I319" s="82"/>
      <c r="J319" s="82"/>
      <c r="K319" s="82"/>
      <c r="L319" s="82"/>
      <c r="M319" s="82"/>
      <c r="N319" s="82"/>
      <c r="O319" s="82"/>
      <c r="P319" s="82"/>
    </row>
    <row r="320" spans="1:16" s="84" customFormat="1" ht="23.45" customHeight="1">
      <c r="A320" s="88" t="s">
        <v>216</v>
      </c>
      <c r="B320" s="32">
        <v>89</v>
      </c>
      <c r="C320" s="33">
        <f t="shared" ref="C320:C327" si="63">+B320/$B$306</f>
        <v>0.29568106312292358</v>
      </c>
      <c r="D320" s="82"/>
      <c r="E320" s="82"/>
      <c r="F320" s="82"/>
      <c r="G320" s="82"/>
      <c r="H320" s="82"/>
      <c r="I320" s="82"/>
      <c r="J320" s="82"/>
      <c r="K320" s="82"/>
      <c r="L320" s="82"/>
      <c r="M320" s="82"/>
      <c r="N320" s="82"/>
      <c r="O320" s="82"/>
      <c r="P320" s="82"/>
    </row>
    <row r="321" spans="1:16" s="84" customFormat="1" ht="43.5" customHeight="1">
      <c r="A321" s="88" t="s">
        <v>217</v>
      </c>
      <c r="B321" s="32">
        <v>169</v>
      </c>
      <c r="C321" s="33">
        <f t="shared" si="63"/>
        <v>0.56146179401993357</v>
      </c>
      <c r="D321" s="82"/>
      <c r="E321" s="82"/>
      <c r="F321" s="82"/>
      <c r="G321" s="82"/>
      <c r="H321" s="82"/>
      <c r="I321" s="82"/>
      <c r="J321" s="82"/>
      <c r="K321" s="82"/>
      <c r="L321" s="82"/>
      <c r="M321" s="82"/>
      <c r="N321" s="82"/>
      <c r="O321" s="82"/>
      <c r="P321" s="82"/>
    </row>
    <row r="322" spans="1:16" s="84" customFormat="1" ht="22.5" customHeight="1">
      <c r="A322" s="88" t="s">
        <v>218</v>
      </c>
      <c r="B322" s="32">
        <v>236</v>
      </c>
      <c r="C322" s="33">
        <f t="shared" si="63"/>
        <v>0.78405315614617943</v>
      </c>
      <c r="D322" s="82"/>
      <c r="E322" s="82"/>
      <c r="F322" s="82"/>
      <c r="G322" s="82"/>
      <c r="H322" s="82"/>
      <c r="I322" s="82"/>
      <c r="J322" s="82"/>
      <c r="K322" s="82"/>
      <c r="L322" s="82"/>
      <c r="M322" s="82"/>
      <c r="N322" s="82"/>
      <c r="O322" s="82"/>
      <c r="P322" s="82"/>
    </row>
    <row r="323" spans="1:16" s="84" customFormat="1">
      <c r="A323" s="88" t="s">
        <v>219</v>
      </c>
      <c r="B323" s="32">
        <v>115</v>
      </c>
      <c r="C323" s="33">
        <f t="shared" si="63"/>
        <v>0.38205980066445183</v>
      </c>
      <c r="D323" s="82"/>
      <c r="E323" s="82"/>
      <c r="F323" s="82"/>
      <c r="G323" s="82"/>
      <c r="H323" s="82"/>
      <c r="I323" s="82"/>
      <c r="J323" s="82"/>
      <c r="K323" s="82"/>
      <c r="L323" s="82"/>
      <c r="M323" s="82"/>
      <c r="N323" s="82"/>
      <c r="O323" s="82"/>
      <c r="P323" s="82"/>
    </row>
    <row r="324" spans="1:16" s="84" customFormat="1">
      <c r="A324" s="88" t="s">
        <v>220</v>
      </c>
      <c r="B324" s="32">
        <v>15</v>
      </c>
      <c r="C324" s="33">
        <f t="shared" si="63"/>
        <v>4.9833887043189369E-2</v>
      </c>
      <c r="D324" s="82"/>
      <c r="E324" s="82"/>
      <c r="F324" s="82"/>
      <c r="G324" s="82"/>
      <c r="H324" s="82"/>
      <c r="I324" s="82"/>
      <c r="J324" s="82"/>
      <c r="K324" s="82"/>
      <c r="L324" s="82"/>
      <c r="M324" s="82"/>
      <c r="N324" s="82"/>
      <c r="O324" s="82"/>
      <c r="P324" s="82"/>
    </row>
    <row r="325" spans="1:16" s="84" customFormat="1" ht="23.45" customHeight="1">
      <c r="A325" s="88" t="s">
        <v>221</v>
      </c>
      <c r="B325" s="32">
        <v>17</v>
      </c>
      <c r="C325" s="33">
        <f t="shared" si="63"/>
        <v>5.647840531561462E-2</v>
      </c>
      <c r="D325" s="82"/>
      <c r="E325" s="82"/>
      <c r="F325" s="82"/>
      <c r="G325" s="82"/>
      <c r="H325" s="82"/>
      <c r="I325" s="82"/>
      <c r="J325" s="82"/>
      <c r="K325" s="82"/>
      <c r="L325" s="82"/>
      <c r="M325" s="82"/>
      <c r="N325" s="82"/>
      <c r="O325" s="82"/>
      <c r="P325" s="82"/>
    </row>
    <row r="326" spans="1:16" s="84" customFormat="1" ht="22.5" customHeight="1">
      <c r="A326" s="88" t="s">
        <v>222</v>
      </c>
      <c r="B326" s="32">
        <v>74</v>
      </c>
      <c r="C326" s="33">
        <f t="shared" si="63"/>
        <v>0.24584717607973422</v>
      </c>
      <c r="D326" s="82"/>
      <c r="E326" s="82"/>
      <c r="F326" s="82"/>
      <c r="G326" s="82"/>
      <c r="H326" s="82"/>
      <c r="I326" s="82"/>
      <c r="J326" s="82"/>
      <c r="K326" s="82"/>
      <c r="L326" s="82"/>
      <c r="M326" s="82"/>
      <c r="N326" s="82"/>
      <c r="O326" s="82"/>
      <c r="P326" s="82"/>
    </row>
    <row r="327" spans="1:16">
      <c r="A327" s="88" t="s">
        <v>77</v>
      </c>
      <c r="B327" s="32">
        <v>34</v>
      </c>
      <c r="C327" s="33">
        <f t="shared" si="63"/>
        <v>0.11295681063122924</v>
      </c>
      <c r="D327" s="82"/>
      <c r="E327" s="82"/>
      <c r="F327" s="82"/>
      <c r="G327" s="82"/>
      <c r="H327" s="82"/>
      <c r="I327" s="82"/>
      <c r="J327" s="82"/>
      <c r="K327" s="82"/>
      <c r="L327" s="82"/>
      <c r="M327" s="82"/>
      <c r="N327" s="82"/>
      <c r="O327" s="82"/>
      <c r="P327" s="82"/>
    </row>
    <row r="328" spans="1:16" ht="36.6" customHeight="1">
      <c r="A328" s="98" t="s">
        <v>223</v>
      </c>
      <c r="B328" s="98"/>
      <c r="C328" s="98"/>
      <c r="D328" s="98"/>
      <c r="E328" s="98"/>
      <c r="F328" s="98"/>
    </row>
    <row r="329" spans="1:16">
      <c r="A329" s="71"/>
    </row>
    <row r="330" spans="1:16">
      <c r="A330" s="68" t="s">
        <v>26</v>
      </c>
    </row>
  </sheetData>
  <mergeCells count="51">
    <mergeCell ref="A102:J102"/>
    <mergeCell ref="A125:J125"/>
    <mergeCell ref="A209:J209"/>
    <mergeCell ref="A222:J222"/>
    <mergeCell ref="A50:P50"/>
    <mergeCell ref="A126:J126"/>
    <mergeCell ref="A128:J128"/>
    <mergeCell ref="A141:J141"/>
    <mergeCell ref="A154:J154"/>
    <mergeCell ref="A167:J167"/>
    <mergeCell ref="A180:J180"/>
    <mergeCell ref="A193:J193"/>
    <mergeCell ref="A207:J207"/>
    <mergeCell ref="A208:J208"/>
    <mergeCell ref="A73:J73"/>
    <mergeCell ref="A265:J265"/>
    <mergeCell ref="A233:J233"/>
    <mergeCell ref="A32:J32"/>
    <mergeCell ref="A1:J1"/>
    <mergeCell ref="A2:J2"/>
    <mergeCell ref="A3:J3"/>
    <mergeCell ref="A22:J22"/>
    <mergeCell ref="A51:J51"/>
    <mergeCell ref="A52:J52"/>
    <mergeCell ref="A54:J54"/>
    <mergeCell ref="A72:J72"/>
    <mergeCell ref="A75:J75"/>
    <mergeCell ref="A77:J77"/>
    <mergeCell ref="A87:J87"/>
    <mergeCell ref="A89:J89"/>
    <mergeCell ref="A115:J115"/>
    <mergeCell ref="A234:J234"/>
    <mergeCell ref="A236:J236"/>
    <mergeCell ref="A244:J244"/>
    <mergeCell ref="A254:J254"/>
    <mergeCell ref="A256:J256"/>
    <mergeCell ref="A267:J267"/>
    <mergeCell ref="A269:J269"/>
    <mergeCell ref="A277:J277"/>
    <mergeCell ref="A278:N278"/>
    <mergeCell ref="A279:A280"/>
    <mergeCell ref="B279:N279"/>
    <mergeCell ref="A308:N308"/>
    <mergeCell ref="A315:F315"/>
    <mergeCell ref="A317:N317"/>
    <mergeCell ref="A328:F328"/>
    <mergeCell ref="A287:N287"/>
    <mergeCell ref="A288:N288"/>
    <mergeCell ref="A289:A290"/>
    <mergeCell ref="B289:I289"/>
    <mergeCell ref="A298:N298"/>
  </mergeCells>
  <hyperlinks>
    <hyperlink ref="A330" r:id="rId1" xr:uid="{6FD31C06-1510-45E9-9335-9021D6F3F3D2}"/>
    <hyperlink ref="A7" location="'Transport, postal &amp; warehousing'!A32" display="Table 3.2.5.2 - Initial external administrators' reports for Transport, postal &amp; warehousing industry—Nominated causes of failure by region" xr:uid="{D7757312-3D35-43C4-BEBB-BF9CCB4E81A7}"/>
    <hyperlink ref="A8" location="'Transport, postal &amp; warehousing'!A52" display="Table 3.2.5.3 - Initial external administrators' reports for Transport, postal &amp; warehousing industry—Possible misconduct by region" xr:uid="{25021BD7-E176-4EDD-84B0-105221C90639}"/>
    <hyperlink ref="A10" location="'Transport, postal &amp; warehousing'!A87" display="Table 3.2.5.5 - Initial external administrators' and receivers' reports for Transport, postal &amp; warehousing industry—Assets, liabilities and deficiency by region " xr:uid="{D62B491A-4591-4BDA-8C9D-678CAEB8A579}"/>
    <hyperlink ref="A11" location="'Transport, postal &amp; warehousing'!A126" display="Table 3.2.5.6 - Initial external administrators' and receivers' reports for Transport, postal &amp; warehousing industry—Unpaid employee entitlements by region " xr:uid="{27B9989B-80B2-47C3-BC3F-5228894F12C3}"/>
    <hyperlink ref="A12" location="'Transport, postal &amp; warehousing'!A209" display="Table 3.2.5.7 - Initial external administrators' and receivers' reports for Transport, postal &amp; warehousing industry—Amount owed to secured creditors by region" xr:uid="{C8C766DF-1E4F-454A-9E07-9DA32CC6C5BB}"/>
    <hyperlink ref="A6" location="'Transport, postal &amp; warehousing'!A22" display="Table 3.2.5.1 - Initial external administrators' reports for Transport, postal &amp; warehousing industry—Size of company as measured by number of FTEs by region" xr:uid="{4727086A-F15B-424B-9174-8E1EDC8746C8}"/>
    <hyperlink ref="A13" location="'Transport, postal &amp; warehousing'!A222" display="Table 3.2.5.8 - Initial external administrators' and receivers' reports for Transport, postal &amp; warehousing industry—Unpaid taxes and charges by region " xr:uid="{E87BB1C2-BB80-4C3D-9ADF-303385968C5B}"/>
    <hyperlink ref="A14" location="'Transport, postal &amp; warehousing'!A234" display="Table 3.2.5.9 - Initial external administrators' and receivers' reports for Transport, postal &amp; warehousing industry—Unsecured creditors by region " xr:uid="{58391E60-5EAB-434A-9B80-FBCAD052F22C}"/>
    <hyperlink ref="A15" location="'Transport, postal &amp; warehousing'!A267" display="Table 3.2.5.10 - Initial external administrators' and receivers' reports for Transport, postal &amp; warehousing industry—External administrator's remuneration by region" xr:uid="{8C05FB7C-291F-4A55-9B6B-9A398DE50C83}"/>
    <hyperlink ref="A16" location="'Transport, postal &amp; warehousing'!A278" display="Table 3.2.5.11 - Initial external administrators' and receivers' reports for Transport, postal &amp; warehousing industry—Estimated debts incurred after date of insolvency compared to estimated assets " xr:uid="{E3C40049-B217-4BBA-AE2B-9C94A3175AC3}"/>
    <hyperlink ref="A17" location="'Transport, postal &amp; warehousing'!A288" display="Table 3.2.5.12 - Initial external administrators' and receivers' reports for Transport, postal &amp; warehousing industry—Estimated debts incurred after date of insolvency compared to number of unsecured creditors" xr:uid="{8DEE2691-0E6E-44FD-B455-FDDB6A946F41}"/>
    <hyperlink ref="A18" location="'Transport, postal &amp; warehousing'!A298" display="Table 3.2.5.13 - Initial external administrators' and receivers' reports for Transport, postal &amp; warehousing industry—Period in which company became insolvent " xr:uid="{D80209AA-4B29-4AC5-98C2-9BC48CC29472}"/>
    <hyperlink ref="A19" location="'Transport, postal &amp; warehousing'!A308" display="Table 3.2.5.14 - Initial external administrators' and receivers' reports for Transport, postal &amp; warehousing industry—Basis for determining when the company became insolvent " xr:uid="{97177468-11B0-4C9A-BB20-A9510FECE9C8}"/>
    <hyperlink ref="A20" location="'Transport, postal &amp; warehousing'!A317" display="Table 3.2.5.15 - Initial external administrators' and receivers' reports for Transport, postal &amp; warehousing industry—Indicators that director had reasonable grounds to suspect company insolvent " xr:uid="{E268FAE2-9F45-41CB-8A12-0385749C44D9}"/>
    <hyperlink ref="A9" location="'Transport, postal &amp; warehousing'!A75" display="Table 3.2.5.4 - Initial external administrators' and receivers' reports for Transport, postal &amp; warehousing industry—Possible misconduct of directors duties by region " xr:uid="{212B677F-AECA-4126-A225-8FAC15316B16}"/>
  </hyperlinks>
  <pageMargins left="0.70866141732283472" right="0.70866141732283472" top="0.74803149606299213" bottom="0.74803149606299213" header="0.31496062992125984" footer="0.31496062992125984"/>
  <pageSetup paperSize="9" scale="66" fitToHeight="10" orientation="portrait" r:id="rId2"/>
  <rowBreaks count="2" manualBreakCount="2">
    <brk id="51" max="10" man="1"/>
    <brk id="83" max="10"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ASIC Document" ma:contentTypeID="0x010100B5F685A1365F544391EF8C813B164F3A00129821EAC5878D4DB5E4D6DE3D01A3AA" ma:contentTypeVersion="26" ma:contentTypeDescription="" ma:contentTypeScope="" ma:versionID="4e37c7509fe2a98d9f3d416e32f8960b">
  <xsd:schema xmlns:xsd="http://www.w3.org/2001/XMLSchema" xmlns:xs="http://www.w3.org/2001/XMLSchema" xmlns:p="http://schemas.microsoft.com/office/2006/metadata/properties" xmlns:ns2="db2b92ca-6ed0-4085-802d-4c686a2e8c3f" xmlns:ns3="1d6a54bf-b2be-4acb-9625-890a1b7e0238" xmlns:ns4="eb44715b-cd74-4c79-92c4-f0e9f1a86440" targetNamespace="http://schemas.microsoft.com/office/2006/metadata/properties" ma:root="true" ma:fieldsID="0da19171cb0919d0a8c1576d6161552c" ns2:_="" ns3:_="" ns4:_="">
    <xsd:import namespace="db2b92ca-6ed0-4085-802d-4c686a2e8c3f"/>
    <xsd:import namespace="1d6a54bf-b2be-4acb-9625-890a1b7e0238"/>
    <xsd:import namespace="eb44715b-cd74-4c79-92c4-f0e9f1a86440"/>
    <xsd:element name="properties">
      <xsd:complexType>
        <xsd:sequence>
          <xsd:element name="documentManagement">
            <xsd:complexType>
              <xsd:all>
                <xsd:element ref="ns2:NAPReason" minOccurs="0"/>
                <xsd:element ref="ns2:p1abb5e704a84578aa4b8ef0390c3b25" minOccurs="0"/>
                <xsd:element ref="ns2:TaxCatchAll" minOccurs="0"/>
                <xsd:element ref="ns2:TaxCatchAllLabel" minOccurs="0"/>
                <xsd:element ref="ns2:DocumentNotes" minOccurs="0"/>
                <xsd:element ref="ns3:MediaServiceFastMetadata" minOccurs="0"/>
                <xsd:element ref="ns3:MediaServiceMetadata" minOccurs="0"/>
                <xsd:element ref="ns3:MediaServiceObjectDetectorVersions" minOccurs="0"/>
                <xsd:element ref="ns4:_dlc_DocId" minOccurs="0"/>
                <xsd:element ref="ns4:_dlc_DocIdUrl" minOccurs="0"/>
                <xsd:element ref="ns4:_dlc_DocIdPersistId"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2b92ca-6ed0-4085-802d-4c686a2e8c3f" elementFormDefault="qualified">
    <xsd:import namespace="http://schemas.microsoft.com/office/2006/documentManagement/types"/>
    <xsd:import namespace="http://schemas.microsoft.com/office/infopath/2007/PartnerControls"/>
    <xsd:element name="NAPReason" ma:index="8" nillable="true" ma:displayName="NAP Reason" ma:internalName="NAPReason">
      <xsd:simpleType>
        <xsd:restriction base="dms:Choice">
          <xsd:enumeration value="Created in error"/>
          <xsd:enumeration value="Low risk email, calendar entry or alert"/>
          <xsd:enumeration value="Copy kept for reference only"/>
          <xsd:enumeration value="Duplicate"/>
          <xsd:enumeration value="Rough working paper or calculations"/>
          <xsd:enumeration value="Draft not intended for further use"/>
          <xsd:enumeration value="Externally published material"/>
          <xsd:enumeration value="Unofficial information"/>
        </xsd:restriction>
      </xsd:simpleType>
    </xsd:element>
    <xsd:element name="p1abb5e704a84578aa4b8ef0390c3b25" ma:index="9" ma:taxonomy="true" ma:internalName="p1abb5e704a84578aa4b8ef0390c3b25" ma:taxonomyFieldName="SecurityClassification" ma:displayName="Security Classification" ma:readOnly="false" ma:fieldId="{91abb5e7-04a8-4578-aa4b-8ef0390c3b25}" ma:sspId="af302855-5de3-48f9-83c2-fc1acc0f760b" ma:termSetId="1d2f2699-c9ac-44b7-aa84-d64945e6f0bf"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23046626-ced4-43a5-bd99-cf945da47645}" ma:internalName="TaxCatchAll" ma:showField="CatchAllData" ma:web="eb44715b-cd74-4c79-92c4-f0e9f1a86440">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23046626-ced4-43a5-bd99-cf945da47645}" ma:internalName="TaxCatchAllLabel" ma:readOnly="true" ma:showField="CatchAllDataLabel" ma:web="eb44715b-cd74-4c79-92c4-f0e9f1a86440">
      <xsd:complexType>
        <xsd:complexContent>
          <xsd:extension base="dms:MultiChoiceLookup">
            <xsd:sequence>
              <xsd:element name="Value" type="dms:Lookup" maxOccurs="unbounded" minOccurs="0" nillable="true"/>
            </xsd:sequence>
          </xsd:extension>
        </xsd:complexContent>
      </xsd:complexType>
    </xsd:element>
    <xsd:element name="DocumentNotes" ma:index="13" nillable="true" ma:displayName="Document Notes" ma:internalName="DocumentNot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d6a54bf-b2be-4acb-9625-890a1b7e0238" elementFormDefault="qualified">
    <xsd:import namespace="http://schemas.microsoft.com/office/2006/documentManagement/types"/>
    <xsd:import namespace="http://schemas.microsoft.com/office/infopath/2007/PartnerControls"/>
    <xsd:element name="MediaServiceFastMetadata" ma:index="14" nillable="true" ma:displayName="MediaServiceFastMetadata" ma:hidden="true" ma:internalName="MediaServiceFastMetadata" ma:readOnly="true">
      <xsd:simpleType>
        <xsd:restriction base="dms:Note"/>
      </xsd:simpleType>
    </xsd:element>
    <xsd:element name="MediaServiceMetadata" ma:index="15" nillable="true" ma:displayName="MediaServiceMetadata" ma:hidden="true" ma:internalName="MediaServiceMetadata"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44715b-cd74-4c79-92c4-f0e9f1a86440" elementFormDefault="qualified">
    <xsd:import namespace="http://schemas.microsoft.com/office/2006/documentManagement/types"/>
    <xsd:import namespace="http://schemas.microsoft.com/office/infopath/2007/PartnerControls"/>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_dlc_DocIdUrl" ma:index="1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b2b92ca-6ed0-4085-802d-4c686a2e8c3f">
      <Value>1</Value>
    </TaxCatchAll>
    <p1abb5e704a84578aa4b8ef0390c3b25 xmlns="db2b92ca-6ed0-4085-802d-4c686a2e8c3f">
      <Terms xmlns="http://schemas.microsoft.com/office/infopath/2007/PartnerControls">
        <TermInfo xmlns="http://schemas.microsoft.com/office/infopath/2007/PartnerControls">
          <TermName xmlns="http://schemas.microsoft.com/office/infopath/2007/PartnerControls">OFFICIAL - Sensitive</TermName>
          <TermId xmlns="http://schemas.microsoft.com/office/infopath/2007/PartnerControls">6eccc17f-024b-41b0-b6b1-faf98d2aff85</TermId>
        </TermInfo>
      </Terms>
    </p1abb5e704a84578aa4b8ef0390c3b25>
    <DocumentNotes xmlns="db2b92ca-6ed0-4085-802d-4c686a2e8c3f" xsi:nil="true"/>
    <NAPReason xmlns="db2b92ca-6ed0-4085-802d-4c686a2e8c3f" xsi:nil="true"/>
    <_dlc_DocId xmlns="eb44715b-cd74-4c79-92c4-f0e9f1a86440">001052-1204152581-97</_dlc_DocId>
    <_dlc_DocIdUrl xmlns="eb44715b-cd74-4c79-92c4-f0e9f1a86440">
      <Url>https://asiclink.sharepoint.com/teams/001052/_layouts/15/DocIdRedir.aspx?ID=001052-1204152581-97</Url>
      <Description>001052-1204152581-97</Description>
    </_dlc_DocIdUrl>
  </documentManagement>
</p:properties>
</file>

<file path=customXml/item4.xml><?xml version="1.0" encoding="utf-8"?>
<?mso-contentType ?>
<FormTemplates xmlns="http://schemas.microsoft.com/sharepoint/v3/contenttype/forms"/>
</file>

<file path=customXml/item5.xml><?xml version="1.0" encoding="utf-8"?>
<?mso-contentType ?>
<SharedContentType xmlns="Microsoft.SharePoint.Taxonomy.ContentTypeSync" SourceId="af302855-5de3-48f9-83c2-fc1acc0f760b" ContentTypeId="0x010100B5F685A1365F544391EF8C813B164F3A" PreviousValue="false"/>
</file>

<file path=customXml/itemProps1.xml><?xml version="1.0" encoding="utf-8"?>
<ds:datastoreItem xmlns:ds="http://schemas.openxmlformats.org/officeDocument/2006/customXml" ds:itemID="{B8C385B1-B701-4332-ADEE-FD2393B5C45E}"/>
</file>

<file path=customXml/itemProps2.xml><?xml version="1.0" encoding="utf-8"?>
<ds:datastoreItem xmlns:ds="http://schemas.openxmlformats.org/officeDocument/2006/customXml" ds:itemID="{9FBC8CD6-469B-4725-9679-4F8C640CD80F}"/>
</file>

<file path=customXml/itemProps3.xml><?xml version="1.0" encoding="utf-8"?>
<ds:datastoreItem xmlns:ds="http://schemas.openxmlformats.org/officeDocument/2006/customXml" ds:itemID="{684F5660-5B63-44DD-BE0C-58B98256FFC6}"/>
</file>

<file path=customXml/itemProps4.xml><?xml version="1.0" encoding="utf-8"?>
<ds:datastoreItem xmlns:ds="http://schemas.openxmlformats.org/officeDocument/2006/customXml" ds:itemID="{EF856B69-ABB8-4AC4-A032-14E5F1E9B7D3}"/>
</file>

<file path=customXml/itemProps5.xml><?xml version="1.0" encoding="utf-8"?>
<ds:datastoreItem xmlns:ds="http://schemas.openxmlformats.org/officeDocument/2006/customXml" ds:itemID="{DF0CD3C8-EA2A-4D88-804B-C9451DFB879F}"/>
</file>

<file path=docProps/app.xml><?xml version="1.0" encoding="utf-8"?>
<Properties xmlns="http://schemas.openxmlformats.org/officeDocument/2006/extended-properties" xmlns:vt="http://schemas.openxmlformats.org/officeDocument/2006/docPropsVTypes">
  <Application>Microsoft Excel Online</Application>
  <Manager/>
  <Company>ASIC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2020-2021 ASIC-Insolvency-statistics-series 3.2</dc:title>
  <dc:subject/>
  <dc:creator>Catrina Orr</dc:creator>
  <cp:keywords/>
  <dc:description/>
  <cp:lastModifiedBy/>
  <cp:revision/>
  <dcterms:created xsi:type="dcterms:W3CDTF">2010-10-18T01:28:27Z</dcterms:created>
  <dcterms:modified xsi:type="dcterms:W3CDTF">2024-11-14T10:38:25Z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B1039154</vt:lpwstr>
  </property>
  <property fmtid="{D5CDD505-2E9C-101B-9397-08002B2CF9AE}" pid="4" name="Objective-Title">
    <vt:lpwstr>2014-2015 ASIC-Insolvency-statistics-series3.2</vt:lpwstr>
  </property>
  <property fmtid="{D5CDD505-2E9C-101B-9397-08002B2CF9AE}" pid="5" name="Objective-Comment">
    <vt:lpwstr>
    </vt:lpwstr>
  </property>
  <property fmtid="{D5CDD505-2E9C-101B-9397-08002B2CF9AE}" pid="6" name="Objective-CreationStamp">
    <vt:filetime>2015-09-08T23:43:03Z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2016-01-22T15:26:36Z</vt:filetime>
  </property>
  <property fmtid="{D5CDD505-2E9C-101B-9397-08002B2CF9AE}" pid="10" name="Objective-ModificationStamp">
    <vt:filetime>2016-01-22T14:38:25Z</vt:filetime>
  </property>
  <property fmtid="{D5CDD505-2E9C-101B-9397-08002B2CF9AE}" pid="11" name="Objective-Owner">
    <vt:lpwstr>Catrina Orr</vt:lpwstr>
  </property>
  <property fmtid="{D5CDD505-2E9C-101B-9397-08002B2CF9AE}" pid="12" name="Objective-Path">
    <vt:lpwstr>BCS:ASIC:REGULATION &amp; COMPLIANCE:Reporting:Insolvency Practitioners - External Administrators' Reports:2015 External Administrators reports:</vt:lpwstr>
  </property>
  <property fmtid="{D5CDD505-2E9C-101B-9397-08002B2CF9AE}" pid="13" name="Objective-Parent">
    <vt:lpwstr>2015 External Administrators reports</vt:lpwstr>
  </property>
  <property fmtid="{D5CDD505-2E9C-101B-9397-08002B2CF9AE}" pid="14" name="Objective-State">
    <vt:lpwstr>Published</vt:lpwstr>
  </property>
  <property fmtid="{D5CDD505-2E9C-101B-9397-08002B2CF9AE}" pid="15" name="Objective-Version">
    <vt:lpwstr>1.0</vt:lpwstr>
  </property>
  <property fmtid="{D5CDD505-2E9C-101B-9397-08002B2CF9AE}" pid="16" name="Objective-VersionNumber">
    <vt:i4>11</vt:i4>
  </property>
  <property fmtid="{D5CDD505-2E9C-101B-9397-08002B2CF9AE}" pid="17" name="Objective-VersionComment">
    <vt:lpwstr>
    </vt:lpwstr>
  </property>
  <property fmtid="{D5CDD505-2E9C-101B-9397-08002B2CF9AE}" pid="18" name="Objective-FileNumber">
    <vt:lpwstr>
    </vt:lpwstr>
  </property>
  <property fmtid="{D5CDD505-2E9C-101B-9397-08002B2CF9AE}" pid="19" name="Objective-Classification">
    <vt:lpwstr>[Inherited - IN-CONFIDENCE]</vt:lpwstr>
  </property>
  <property fmtid="{D5CDD505-2E9C-101B-9397-08002B2CF9AE}" pid="20" name="Objective-Caveats">
    <vt:lpwstr>
    </vt:lpwstr>
  </property>
  <property fmtid="{D5CDD505-2E9C-101B-9397-08002B2CF9AE}" pid="21" name="Objective-Category [system]">
    <vt:lpwstr>
    </vt:lpwstr>
  </property>
  <property fmtid="{D5CDD505-2E9C-101B-9397-08002B2CF9AE}" pid="22" name="ContentTypeId">
    <vt:lpwstr>0x010100B5F685A1365F544391EF8C813B164F3A00129821EAC5878D4DB5E4D6DE3D01A3AA</vt:lpwstr>
  </property>
  <property fmtid="{D5CDD505-2E9C-101B-9397-08002B2CF9AE}" pid="23" name="RecordPoint_WorkflowType">
    <vt:lpwstr>ActiveSubmitStub</vt:lpwstr>
  </property>
  <property fmtid="{D5CDD505-2E9C-101B-9397-08002B2CF9AE}" pid="24" name="RecordPoint_ActiveItemWebId">
    <vt:lpwstr>{5e2ffa49-0319-40ff-b91c-315abd817404}</vt:lpwstr>
  </property>
  <property fmtid="{D5CDD505-2E9C-101B-9397-08002B2CF9AE}" pid="25" name="RecordPoint_ActiveItemSiteId">
    <vt:lpwstr>{2b671c10-e4a0-4000-aadb-76c91cc22cb4}</vt:lpwstr>
  </property>
  <property fmtid="{D5CDD505-2E9C-101B-9397-08002B2CF9AE}" pid="26" name="RecordPoint_ActiveItemListId">
    <vt:lpwstr>{df073a32-fb79-4245-b802-9c451f04249d}</vt:lpwstr>
  </property>
  <property fmtid="{D5CDD505-2E9C-101B-9397-08002B2CF9AE}" pid="27" name="RecordPoint_ActiveItemUniqueId">
    <vt:lpwstr>{d0bab5bc-9dc1-42e8-ba6b-e2a55ead4b6d}</vt:lpwstr>
  </property>
  <property fmtid="{D5CDD505-2E9C-101B-9397-08002B2CF9AE}" pid="28" name="RecordPoint_RecordNumberSubmitted">
    <vt:lpwstr>R20220000858854</vt:lpwstr>
  </property>
  <property fmtid="{D5CDD505-2E9C-101B-9397-08002B2CF9AE}" pid="29" name="RecordPoint_SubmissionCompleted">
    <vt:lpwstr>2022-05-31T14:22:51.2586070+10:00</vt:lpwstr>
  </property>
  <property fmtid="{D5CDD505-2E9C-101B-9397-08002B2CF9AE}" pid="30" name="SecurityClassification">
    <vt:lpwstr>1;#OFFICIAL - Sensitive|6eccc17f-024b-41b0-b6b1-faf98d2aff85</vt:lpwstr>
  </property>
  <property fmtid="{D5CDD505-2E9C-101B-9397-08002B2CF9AE}" pid="31" name="RecordPoint_SubmissionDate">
    <vt:lpwstr/>
  </property>
  <property fmtid="{D5CDD505-2E9C-101B-9397-08002B2CF9AE}" pid="32" name="RecordPoint_RecordFormat">
    <vt:lpwstr/>
  </property>
  <property fmtid="{D5CDD505-2E9C-101B-9397-08002B2CF9AE}" pid="33" name="Period">
    <vt:lpwstr>55;#2018-2019|9b1e263a-3df6-47ee-806d-7e0dde3b28b2</vt:lpwstr>
  </property>
  <property fmtid="{D5CDD505-2E9C-101B-9397-08002B2CF9AE}" pid="34" name="bb01e81e06614cfdb08b6d47c8bf5851">
    <vt:lpwstr>2018-2019|9b1e263a-3df6-47ee-806d-7e0dde3b28b2</vt:lpwstr>
  </property>
  <property fmtid="{D5CDD505-2E9C-101B-9397-08002B2CF9AE}" pid="35" name="_dlc_DocIdItemGuid">
    <vt:lpwstr>6520d777-28d4-470e-be21-b47dc1d8714c</vt:lpwstr>
  </property>
  <property fmtid="{D5CDD505-2E9C-101B-9397-08002B2CF9AE}" pid="36" name="Order">
    <vt:r8>2700</vt:r8>
  </property>
  <property fmtid="{D5CDD505-2E9C-101B-9397-08002B2CF9AE}" pid="37" name="MSIP_Label_a6aead41-07f8-4767-ac8e-ef1c9c793766_Enabled">
    <vt:lpwstr>true</vt:lpwstr>
  </property>
  <property fmtid="{D5CDD505-2E9C-101B-9397-08002B2CF9AE}" pid="38" name="MSIP_Label_a6aead41-07f8-4767-ac8e-ef1c9c793766_SetDate">
    <vt:lpwstr>2024-11-14T05:35:49Z</vt:lpwstr>
  </property>
  <property fmtid="{D5CDD505-2E9C-101B-9397-08002B2CF9AE}" pid="39" name="MSIP_Label_a6aead41-07f8-4767-ac8e-ef1c9c793766_Method">
    <vt:lpwstr>Standard</vt:lpwstr>
  </property>
  <property fmtid="{D5CDD505-2E9C-101B-9397-08002B2CF9AE}" pid="40" name="MSIP_Label_a6aead41-07f8-4767-ac8e-ef1c9c793766_Name">
    <vt:lpwstr>OFFICIAL</vt:lpwstr>
  </property>
  <property fmtid="{D5CDD505-2E9C-101B-9397-08002B2CF9AE}" pid="41" name="MSIP_Label_a6aead41-07f8-4767-ac8e-ef1c9c793766_SiteId">
    <vt:lpwstr>5f1de7c6-55cd-4bb2-902d-514c78cf10f4</vt:lpwstr>
  </property>
  <property fmtid="{D5CDD505-2E9C-101B-9397-08002B2CF9AE}" pid="42" name="MSIP_Label_a6aead41-07f8-4767-ac8e-ef1c9c793766_ActionId">
    <vt:lpwstr>43fb4ef7-b46d-4179-aa0b-e3f281eac43f</vt:lpwstr>
  </property>
  <property fmtid="{D5CDD505-2E9C-101B-9397-08002B2CF9AE}" pid="43" name="MSIP_Label_a6aead41-07f8-4767-ac8e-ef1c9c793766_ContentBits">
    <vt:lpwstr>0</vt:lpwstr>
  </property>
</Properties>
</file>