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Z:\Web Publishing\Final versions\Insolvency statistics\3 - Series 3\2023\"/>
    </mc:Choice>
  </mc:AlternateContent>
  <xr:revisionPtr revIDLastSave="0" documentId="13_ncr:1_{DC2F6B65-E555-4C23-A683-79A364FFEEC2}" xr6:coauthVersionLast="47" xr6:coauthVersionMax="47" xr10:uidLastSave="{00000000-0000-0000-0000-000000000000}"/>
  <bookViews>
    <workbookView xWindow="-110" yWindow="-110" windowWidth="22780" windowHeight="14540" tabRatio="761" xr2:uid="{00000000-000D-0000-FFFF-FFFF00000000}"/>
  </bookViews>
  <sheets>
    <sheet name="Contents" sheetId="3" r:id="rId1"/>
    <sheet name="3.1.1" sheetId="5" r:id="rId2"/>
    <sheet name="3.1.2" sheetId="7" r:id="rId3"/>
    <sheet name="3.1.3" sheetId="8" r:id="rId4"/>
    <sheet name="3.1.4.1 &amp; 3.1.4.2." sheetId="16" state="hidden" r:id="rId5"/>
    <sheet name="3.1.4" sheetId="18" r:id="rId6"/>
    <sheet name="3.1.5" sheetId="9" r:id="rId7"/>
    <sheet name="3.1.6" sheetId="11" r:id="rId8"/>
    <sheet name="3.1.7" sheetId="12" r:id="rId9"/>
    <sheet name="3.1.8" sheetId="13" r:id="rId10"/>
    <sheet name="3.1.9" sheetId="14" r:id="rId11"/>
    <sheet name=" 3.1.10" sheetId="15" r:id="rId12"/>
    <sheet name="3.1.11" sheetId="20" r:id="rId13"/>
  </sheets>
  <definedNames>
    <definedName name="_xlnm.Print_Area" localSheetId="11">' 3.1.10'!$A$1:$H$46</definedName>
    <definedName name="_xlnm.Print_Area" localSheetId="1">'3.1.1'!$A$1:$J$31</definedName>
    <definedName name="_xlnm.Print_Area" localSheetId="12">'3.1.11'!$A$1:$N$65</definedName>
    <definedName name="_xlnm.Print_Area" localSheetId="2">'3.1.2'!$A$1:$G$44</definedName>
    <definedName name="_xlnm.Print_Area" localSheetId="3">'3.1.3'!$A$1:$P$45</definedName>
    <definedName name="_xlnm.Print_Area" localSheetId="4">'3.1.4.1 &amp; 3.1.4.2.'!$A$1:$AE$44</definedName>
    <definedName name="_xlnm.Print_Area" localSheetId="6">'3.1.5'!$A$1:$AH$45</definedName>
    <definedName name="_xlnm.Print_Area" localSheetId="7">'3.1.6'!$A$1:$M$277</definedName>
    <definedName name="_xlnm.Print_Area" localSheetId="8">'3.1.7'!$A$1:$J$44</definedName>
    <definedName name="_xlnm.Print_Area" localSheetId="9">'3.1.8'!$A$1:$I$43</definedName>
    <definedName name="_xlnm.Print_Area" localSheetId="10">'3.1.9'!$A$1:$AA$46</definedName>
    <definedName name="_xlnm.Print_Area" localSheetId="0">Contents!$A$1:$B$44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 i="15" l="1"/>
  <c r="A42" i="14"/>
  <c r="A42" i="13"/>
  <c r="A42" i="12"/>
  <c r="A274" i="11"/>
  <c r="A258" i="11"/>
  <c r="A242" i="11"/>
  <c r="A226" i="11"/>
  <c r="A210" i="11"/>
  <c r="A194" i="11"/>
  <c r="A42" i="9"/>
  <c r="A93" i="18"/>
  <c r="A51" i="18"/>
  <c r="A43" i="8"/>
  <c r="A42" i="7"/>
  <c r="A2" i="20"/>
  <c r="A2" i="15"/>
  <c r="A2" i="14"/>
  <c r="A2" i="13"/>
  <c r="A2" i="12"/>
  <c r="A2" i="11"/>
  <c r="A2" i="9"/>
  <c r="A2" i="18"/>
  <c r="A2" i="8"/>
  <c r="A2" i="7"/>
  <c r="A2" i="5"/>
  <c r="A259" i="11"/>
  <c r="A243" i="11" s="1"/>
  <c r="A227" i="11" s="1"/>
  <c r="A211" i="11" s="1"/>
  <c r="A195" i="11" s="1"/>
  <c r="A179" i="11" s="1"/>
  <c r="A43" i="15"/>
  <c r="G59" i="18" l="1"/>
  <c r="G60" i="18"/>
  <c r="G61" i="18"/>
  <c r="G62" i="18"/>
  <c r="G63" i="18"/>
  <c r="G64" i="18"/>
  <c r="G65" i="18"/>
  <c r="G66" i="18"/>
  <c r="G67" i="18"/>
  <c r="G68" i="18"/>
  <c r="G69" i="18"/>
  <c r="G70" i="18"/>
  <c r="G71" i="18"/>
  <c r="G72" i="18"/>
  <c r="G73" i="18"/>
  <c r="G74" i="18"/>
  <c r="G75" i="18"/>
  <c r="G76" i="18"/>
  <c r="G77" i="18"/>
  <c r="G58" i="18"/>
  <c r="F78" i="18"/>
  <c r="E78" i="18"/>
  <c r="D78" i="18"/>
  <c r="C78" i="18"/>
  <c r="B78" i="18"/>
  <c r="G84" i="18"/>
  <c r="G85" i="18"/>
  <c r="G86" i="18"/>
  <c r="G87" i="18"/>
  <c r="G88" i="18"/>
  <c r="G89" i="18"/>
  <c r="G90" i="18"/>
  <c r="G91" i="18"/>
  <c r="F92" i="18"/>
  <c r="E92" i="18"/>
  <c r="D92" i="18"/>
  <c r="C92" i="18"/>
  <c r="B92" i="18"/>
  <c r="B41" i="20"/>
  <c r="C36" i="20" s="1"/>
  <c r="H27" i="20"/>
  <c r="H28" i="20"/>
  <c r="H29" i="20"/>
  <c r="H30" i="20"/>
  <c r="H26" i="20"/>
  <c r="G31" i="20"/>
  <c r="F31" i="20"/>
  <c r="E31" i="20"/>
  <c r="D31" i="20"/>
  <c r="C31" i="20"/>
  <c r="B31" i="20"/>
  <c r="C21" i="20"/>
  <c r="D21" i="20"/>
  <c r="E21" i="20"/>
  <c r="F21" i="20"/>
  <c r="G21" i="20"/>
  <c r="H21" i="20"/>
  <c r="I21" i="20"/>
  <c r="J21" i="20"/>
  <c r="K21" i="20"/>
  <c r="L21" i="20"/>
  <c r="B21" i="20"/>
  <c r="M17" i="20"/>
  <c r="M18" i="20"/>
  <c r="M19" i="20"/>
  <c r="M20" i="20"/>
  <c r="M16" i="20"/>
  <c r="A3" i="20"/>
  <c r="C35" i="20" l="1"/>
  <c r="G78" i="18"/>
  <c r="C39" i="20"/>
  <c r="C41" i="20"/>
  <c r="C40" i="20"/>
  <c r="C38" i="20"/>
  <c r="C37" i="20"/>
  <c r="H31" i="20"/>
  <c r="I27" i="20" s="1"/>
  <c r="M21" i="20"/>
  <c r="N20" i="20" s="1"/>
  <c r="A3" i="18"/>
  <c r="M50" i="18"/>
  <c r="L50" i="18"/>
  <c r="K50" i="18"/>
  <c r="H50" i="18"/>
  <c r="G50" i="18"/>
  <c r="F50" i="18"/>
  <c r="E50" i="18"/>
  <c r="D50" i="18"/>
  <c r="Q49" i="18"/>
  <c r="O49" i="18"/>
  <c r="P49" i="18" s="1"/>
  <c r="Q48" i="18"/>
  <c r="O48" i="18"/>
  <c r="P48" i="18" s="1"/>
  <c r="Q47" i="18"/>
  <c r="O47" i="18"/>
  <c r="P47" i="18" s="1"/>
  <c r="Q46" i="18"/>
  <c r="O46" i="18"/>
  <c r="P46" i="18" s="1"/>
  <c r="Q45" i="18"/>
  <c r="O45" i="18"/>
  <c r="P45" i="18" s="1"/>
  <c r="Q44" i="18"/>
  <c r="O44" i="18"/>
  <c r="P44" i="18" s="1"/>
  <c r="Q43" i="18"/>
  <c r="O43" i="18"/>
  <c r="P43" i="18" s="1"/>
  <c r="Q42" i="18"/>
  <c r="O42" i="18"/>
  <c r="P42" i="18" s="1"/>
  <c r="M35" i="18"/>
  <c r="L35" i="18"/>
  <c r="K35" i="18"/>
  <c r="H35" i="18"/>
  <c r="G35" i="18"/>
  <c r="F35" i="18"/>
  <c r="E35" i="18"/>
  <c r="D35" i="18"/>
  <c r="Q34" i="18"/>
  <c r="O34" i="18"/>
  <c r="P34" i="18" s="1"/>
  <c r="Q33" i="18"/>
  <c r="O33" i="18"/>
  <c r="P33" i="18" s="1"/>
  <c r="Q32" i="18"/>
  <c r="O32" i="18"/>
  <c r="P32" i="18" s="1"/>
  <c r="Q31" i="18"/>
  <c r="O31" i="18"/>
  <c r="P31" i="18" s="1"/>
  <c r="Q30" i="18"/>
  <c r="O30" i="18"/>
  <c r="P30" i="18" s="1"/>
  <c r="Q29" i="18"/>
  <c r="O29" i="18"/>
  <c r="P29" i="18" s="1"/>
  <c r="Q28" i="18"/>
  <c r="O28" i="18"/>
  <c r="P28" i="18" s="1"/>
  <c r="Q27" i="18"/>
  <c r="O27" i="18"/>
  <c r="P27" i="18" s="1"/>
  <c r="Q26" i="18"/>
  <c r="O26" i="18"/>
  <c r="P26" i="18" s="1"/>
  <c r="Q25" i="18"/>
  <c r="O25" i="18"/>
  <c r="P25" i="18" s="1"/>
  <c r="Q24" i="18"/>
  <c r="O24" i="18"/>
  <c r="P24" i="18" s="1"/>
  <c r="Q23" i="18"/>
  <c r="O23" i="18"/>
  <c r="P23" i="18" s="1"/>
  <c r="Q22" i="18"/>
  <c r="O22" i="18"/>
  <c r="P22" i="18" s="1"/>
  <c r="Q21" i="18"/>
  <c r="O21" i="18"/>
  <c r="P21" i="18" s="1"/>
  <c r="Q20" i="18"/>
  <c r="O20" i="18"/>
  <c r="P20" i="18" s="1"/>
  <c r="Q19" i="18"/>
  <c r="O19" i="18"/>
  <c r="P19" i="18" s="1"/>
  <c r="Q18" i="18"/>
  <c r="O18" i="18"/>
  <c r="P18" i="18" s="1"/>
  <c r="Q17" i="18"/>
  <c r="O17" i="18"/>
  <c r="P17" i="18" s="1"/>
  <c r="Q16" i="18"/>
  <c r="O16" i="18"/>
  <c r="P16" i="18" s="1"/>
  <c r="Q15" i="18"/>
  <c r="O15" i="18"/>
  <c r="P15" i="18" s="1"/>
  <c r="I26" i="20" l="1"/>
  <c r="I30" i="20"/>
  <c r="I31" i="20"/>
  <c r="I29" i="20"/>
  <c r="I28" i="20"/>
  <c r="N16" i="20"/>
  <c r="N19" i="20"/>
  <c r="N17" i="20"/>
  <c r="N18" i="20"/>
  <c r="N19" i="18"/>
  <c r="N43" i="18"/>
  <c r="N23" i="18"/>
  <c r="N31" i="18"/>
  <c r="N45" i="18"/>
  <c r="N15" i="18"/>
  <c r="N22" i="18"/>
  <c r="N18" i="18"/>
  <c r="N27" i="18"/>
  <c r="N34" i="18"/>
  <c r="N20" i="18"/>
  <c r="N24" i="18"/>
  <c r="N26" i="18"/>
  <c r="N28" i="18"/>
  <c r="J50" i="18"/>
  <c r="N48" i="18"/>
  <c r="J35" i="18"/>
  <c r="N25" i="18"/>
  <c r="N46" i="18"/>
  <c r="N21" i="18"/>
  <c r="Q35" i="18"/>
  <c r="B35" i="18"/>
  <c r="N17" i="18"/>
  <c r="N33" i="18"/>
  <c r="N42" i="18"/>
  <c r="C50" i="18"/>
  <c r="C35" i="18"/>
  <c r="N16" i="18"/>
  <c r="N30" i="18"/>
  <c r="N32" i="18"/>
  <c r="N29" i="18"/>
  <c r="I50" i="18"/>
  <c r="N49" i="18"/>
  <c r="I35" i="18"/>
  <c r="N44" i="18"/>
  <c r="N47" i="18"/>
  <c r="O35" i="18"/>
  <c r="P35" i="18"/>
  <c r="Q50" i="18"/>
  <c r="P50" i="18"/>
  <c r="B50" i="18"/>
  <c r="O50" i="18"/>
  <c r="N21" i="20" l="1"/>
  <c r="N35" i="18"/>
  <c r="N50" i="18"/>
  <c r="AA33" i="14" l="1"/>
  <c r="AA34" i="14"/>
  <c r="AA35" i="14"/>
  <c r="AA36" i="14"/>
  <c r="AA37" i="14"/>
  <c r="AA38" i="14"/>
  <c r="AA39" i="14"/>
  <c r="AA32" i="14" l="1"/>
  <c r="X40" i="14"/>
  <c r="Y40" i="14"/>
  <c r="AA8" i="14"/>
  <c r="AA9" i="14"/>
  <c r="AA10" i="14"/>
  <c r="AA11" i="14"/>
  <c r="AA12" i="14"/>
  <c r="AA13" i="14"/>
  <c r="AA14" i="14"/>
  <c r="AA15" i="14"/>
  <c r="AA16" i="14"/>
  <c r="AA17" i="14"/>
  <c r="AA18" i="14"/>
  <c r="AA19" i="14"/>
  <c r="AA20" i="14"/>
  <c r="AA21" i="14"/>
  <c r="AA22" i="14"/>
  <c r="AA23" i="14"/>
  <c r="AA24" i="14"/>
  <c r="AA25" i="14"/>
  <c r="AA26" i="14"/>
  <c r="AA7" i="14"/>
  <c r="U27" i="14"/>
  <c r="V27" i="14"/>
  <c r="W27" i="14"/>
  <c r="X27" i="14"/>
  <c r="Y27" i="14"/>
  <c r="I40" i="14"/>
  <c r="I27" i="14"/>
  <c r="K40" i="14"/>
  <c r="L40" i="14"/>
  <c r="M40" i="14"/>
  <c r="N40" i="14"/>
  <c r="O40" i="14"/>
  <c r="P40" i="14"/>
  <c r="K27" i="14"/>
  <c r="L27" i="14"/>
  <c r="M27" i="14"/>
  <c r="N27" i="14"/>
  <c r="O27" i="14"/>
  <c r="P27" i="14"/>
  <c r="C40" i="14"/>
  <c r="D40" i="14"/>
  <c r="E40" i="14"/>
  <c r="F40" i="14"/>
  <c r="G40" i="14"/>
  <c r="F27" i="14"/>
  <c r="G27" i="14"/>
  <c r="J33" i="12"/>
  <c r="J34" i="12"/>
  <c r="J35" i="12"/>
  <c r="J36" i="12"/>
  <c r="J37" i="12"/>
  <c r="J38" i="12"/>
  <c r="J39" i="12"/>
  <c r="J32" i="12"/>
  <c r="C40" i="12"/>
  <c r="D40" i="12"/>
  <c r="E40" i="12"/>
  <c r="F40" i="12"/>
  <c r="G40" i="12"/>
  <c r="H40" i="12"/>
  <c r="I40" i="12"/>
  <c r="C27" i="12"/>
  <c r="D27" i="12"/>
  <c r="E27" i="12"/>
  <c r="F27" i="12"/>
  <c r="G27" i="12"/>
  <c r="H27" i="12"/>
  <c r="I27" i="12"/>
  <c r="J8" i="12"/>
  <c r="J9" i="12"/>
  <c r="J10" i="12"/>
  <c r="J11" i="12"/>
  <c r="J12" i="12"/>
  <c r="J13" i="12"/>
  <c r="J14" i="12"/>
  <c r="J15" i="12"/>
  <c r="J16" i="12"/>
  <c r="J17" i="12"/>
  <c r="J18" i="12"/>
  <c r="J19" i="12"/>
  <c r="J20" i="12"/>
  <c r="J21" i="12"/>
  <c r="J22" i="12"/>
  <c r="J23" i="12"/>
  <c r="J24" i="12"/>
  <c r="J25" i="12"/>
  <c r="J26" i="12"/>
  <c r="J7" i="12"/>
  <c r="M132" i="11" l="1"/>
  <c r="M133" i="11"/>
  <c r="M134" i="11"/>
  <c r="M135" i="11"/>
  <c r="M136" i="11"/>
  <c r="M137" i="11"/>
  <c r="M138" i="11"/>
  <c r="M139" i="11"/>
  <c r="M140" i="11"/>
  <c r="M141" i="11"/>
  <c r="M142" i="11"/>
  <c r="M143" i="11"/>
  <c r="M144" i="11"/>
  <c r="M145" i="11"/>
  <c r="M146" i="11"/>
  <c r="M147" i="11"/>
  <c r="M148" i="11"/>
  <c r="M149" i="11"/>
  <c r="M150" i="11"/>
  <c r="K151" i="11"/>
  <c r="L151" i="11"/>
  <c r="G124" i="11"/>
  <c r="H124" i="11"/>
  <c r="I124" i="11"/>
  <c r="J124" i="11"/>
  <c r="K124" i="11"/>
  <c r="L124" i="11"/>
  <c r="K97" i="11"/>
  <c r="M78" i="11"/>
  <c r="M79" i="11"/>
  <c r="M80" i="11"/>
  <c r="M81" i="11"/>
  <c r="M82" i="11"/>
  <c r="M83" i="11"/>
  <c r="M84" i="11"/>
  <c r="M85" i="11"/>
  <c r="M86" i="11"/>
  <c r="M87" i="11"/>
  <c r="M88" i="11"/>
  <c r="M89" i="11"/>
  <c r="M90" i="11"/>
  <c r="M91" i="11"/>
  <c r="M92" i="11"/>
  <c r="M93" i="11"/>
  <c r="M94" i="11"/>
  <c r="M95" i="11"/>
  <c r="M96" i="11"/>
  <c r="M77" i="11"/>
  <c r="J97" i="11"/>
  <c r="L97" i="11"/>
  <c r="M51" i="11"/>
  <c r="M52" i="11"/>
  <c r="M53" i="11"/>
  <c r="M54" i="11"/>
  <c r="M55" i="11"/>
  <c r="M56" i="11"/>
  <c r="M57" i="11"/>
  <c r="M58" i="11"/>
  <c r="M59" i="11"/>
  <c r="M60" i="11"/>
  <c r="M61" i="11"/>
  <c r="M62" i="11"/>
  <c r="M63" i="11"/>
  <c r="M64" i="11"/>
  <c r="M65" i="11"/>
  <c r="M66" i="11"/>
  <c r="M67" i="11"/>
  <c r="M68" i="11"/>
  <c r="M69" i="11"/>
  <c r="K70" i="11"/>
  <c r="M265" i="11"/>
  <c r="M266" i="11"/>
  <c r="M267" i="11"/>
  <c r="M268" i="11"/>
  <c r="M269" i="11"/>
  <c r="M270" i="11"/>
  <c r="M271" i="11"/>
  <c r="M264" i="11"/>
  <c r="C272" i="11"/>
  <c r="D272" i="11"/>
  <c r="E272" i="11"/>
  <c r="F272" i="11"/>
  <c r="G272" i="11"/>
  <c r="H272" i="11"/>
  <c r="I272" i="11"/>
  <c r="J272" i="11"/>
  <c r="K272" i="11"/>
  <c r="L272" i="11"/>
  <c r="B272" i="11"/>
  <c r="C177" i="11"/>
  <c r="D177" i="11"/>
  <c r="E177" i="11"/>
  <c r="F177" i="11"/>
  <c r="G177" i="11"/>
  <c r="H177" i="11"/>
  <c r="I177" i="11"/>
  <c r="J177" i="11"/>
  <c r="K177" i="11"/>
  <c r="L177" i="11"/>
  <c r="B177" i="11"/>
  <c r="M158" i="11"/>
  <c r="M159" i="11"/>
  <c r="M160" i="11"/>
  <c r="M161" i="11"/>
  <c r="M162" i="11"/>
  <c r="M163" i="11"/>
  <c r="M164" i="11"/>
  <c r="M165" i="11"/>
  <c r="M166" i="11"/>
  <c r="M167" i="11"/>
  <c r="M168" i="11"/>
  <c r="M169" i="11"/>
  <c r="M170" i="11"/>
  <c r="M171" i="11"/>
  <c r="M172" i="11"/>
  <c r="M173" i="11"/>
  <c r="M174" i="11"/>
  <c r="M175" i="11"/>
  <c r="M176" i="11"/>
  <c r="M157" i="11"/>
  <c r="K256" i="11"/>
  <c r="L256" i="11"/>
  <c r="K240" i="11"/>
  <c r="L240" i="11"/>
  <c r="K224" i="11"/>
  <c r="L224" i="11"/>
  <c r="K208" i="11"/>
  <c r="L208" i="11"/>
  <c r="K192" i="11"/>
  <c r="L192" i="11"/>
  <c r="K43" i="11"/>
  <c r="L43" i="11"/>
  <c r="S27" i="9"/>
  <c r="C27" i="8"/>
  <c r="D27" i="8"/>
  <c r="E27" i="8"/>
  <c r="F27" i="8"/>
  <c r="G27" i="8"/>
  <c r="H27" i="8"/>
  <c r="I27" i="8"/>
  <c r="J27" i="8"/>
  <c r="K27" i="8"/>
  <c r="L27" i="8"/>
  <c r="M27" i="8"/>
  <c r="N27" i="8"/>
  <c r="O27" i="8"/>
  <c r="C40" i="13" l="1"/>
  <c r="D40" i="13"/>
  <c r="E40" i="13"/>
  <c r="F40" i="13"/>
  <c r="G40" i="13"/>
  <c r="H40" i="13"/>
  <c r="C27" i="13"/>
  <c r="D27" i="13"/>
  <c r="E27" i="13"/>
  <c r="F27" i="13"/>
  <c r="G27" i="13"/>
  <c r="H27" i="13"/>
  <c r="N40" i="9"/>
  <c r="C40" i="9"/>
  <c r="N27" i="9"/>
  <c r="S40" i="9"/>
  <c r="R40" i="9"/>
  <c r="Q40" i="9"/>
  <c r="P40" i="9"/>
  <c r="O40" i="9"/>
  <c r="R27" i="9"/>
  <c r="Q27" i="9"/>
  <c r="P27" i="9"/>
  <c r="O27" i="9"/>
  <c r="D40" i="9"/>
  <c r="E40" i="9"/>
  <c r="F40" i="9"/>
  <c r="G40" i="9"/>
  <c r="H40" i="9"/>
  <c r="I40" i="9"/>
  <c r="J40" i="9"/>
  <c r="K40" i="9"/>
  <c r="L40" i="9"/>
  <c r="K27" i="9"/>
  <c r="L27" i="9"/>
  <c r="N40" i="8"/>
  <c r="J26" i="5" l="1"/>
  <c r="C27" i="5"/>
  <c r="D27" i="5"/>
  <c r="E27" i="5"/>
  <c r="F27" i="5"/>
  <c r="G27" i="5"/>
  <c r="H27" i="5"/>
  <c r="I27" i="5"/>
  <c r="B27" i="5"/>
  <c r="C151" i="11" l="1"/>
  <c r="D151" i="11"/>
  <c r="E151" i="11"/>
  <c r="F151" i="11"/>
  <c r="G151" i="11"/>
  <c r="H151" i="11"/>
  <c r="I151" i="11"/>
  <c r="J151" i="11"/>
  <c r="C124" i="11"/>
  <c r="D124" i="11"/>
  <c r="E124" i="11"/>
  <c r="F124" i="11"/>
  <c r="M105" i="11"/>
  <c r="M106" i="11"/>
  <c r="M107" i="11"/>
  <c r="M108" i="11"/>
  <c r="M109" i="11"/>
  <c r="M110" i="11"/>
  <c r="M111" i="11"/>
  <c r="M112" i="11"/>
  <c r="M113" i="11"/>
  <c r="M114" i="11"/>
  <c r="M115" i="11"/>
  <c r="M116" i="11"/>
  <c r="M117" i="11"/>
  <c r="M118" i="11"/>
  <c r="M119" i="11"/>
  <c r="M120" i="11"/>
  <c r="M121" i="11"/>
  <c r="M122" i="11"/>
  <c r="M123" i="11"/>
  <c r="C97" i="11"/>
  <c r="D97" i="11"/>
  <c r="E97" i="11"/>
  <c r="F97" i="11"/>
  <c r="G97" i="11"/>
  <c r="H97" i="11"/>
  <c r="I97" i="11"/>
  <c r="C70" i="11"/>
  <c r="D70" i="11"/>
  <c r="E70" i="11"/>
  <c r="F70" i="11"/>
  <c r="G70" i="11"/>
  <c r="H70" i="11"/>
  <c r="I70" i="11"/>
  <c r="J70" i="11"/>
  <c r="L70" i="11"/>
  <c r="C43" i="11"/>
  <c r="D43" i="11"/>
  <c r="E43" i="11"/>
  <c r="F43" i="11"/>
  <c r="G43" i="11"/>
  <c r="H43" i="11"/>
  <c r="I43" i="11"/>
  <c r="J43" i="11"/>
  <c r="M24" i="11"/>
  <c r="M25" i="11"/>
  <c r="M26" i="11"/>
  <c r="M27" i="11"/>
  <c r="M28" i="11"/>
  <c r="M29" i="11"/>
  <c r="M30" i="11"/>
  <c r="M31" i="11"/>
  <c r="M32" i="11"/>
  <c r="M33" i="11"/>
  <c r="M34" i="11"/>
  <c r="M35" i="11"/>
  <c r="M36" i="11"/>
  <c r="M37" i="11"/>
  <c r="M38" i="11"/>
  <c r="M39" i="11"/>
  <c r="M40" i="11"/>
  <c r="M41" i="11"/>
  <c r="M42" i="11"/>
  <c r="K7" i="16" l="1"/>
  <c r="O7" i="16"/>
  <c r="V7" i="16"/>
  <c r="K8" i="16"/>
  <c r="O8" i="16"/>
  <c r="V8" i="16"/>
  <c r="K9" i="16"/>
  <c r="O9" i="16"/>
  <c r="V9" i="16"/>
  <c r="K10" i="16"/>
  <c r="O10" i="16"/>
  <c r="V10" i="16"/>
  <c r="K11" i="16"/>
  <c r="O11" i="16"/>
  <c r="V11" i="16"/>
  <c r="K12" i="16"/>
  <c r="O12" i="16"/>
  <c r="V12" i="16"/>
  <c r="K13" i="16"/>
  <c r="O13" i="16"/>
  <c r="V13" i="16"/>
  <c r="K14" i="16"/>
  <c r="O14" i="16"/>
  <c r="V14" i="16"/>
  <c r="K15" i="16"/>
  <c r="O15" i="16"/>
  <c r="V15" i="16"/>
  <c r="K16" i="16"/>
  <c r="O16" i="16"/>
  <c r="V16" i="16"/>
  <c r="K17" i="16"/>
  <c r="O17" i="16"/>
  <c r="V17" i="16"/>
  <c r="K18" i="16"/>
  <c r="O18" i="16"/>
  <c r="V18" i="16"/>
  <c r="K19" i="16"/>
  <c r="O19" i="16"/>
  <c r="V19" i="16"/>
  <c r="K20" i="16"/>
  <c r="O20" i="16"/>
  <c r="V20" i="16"/>
  <c r="K21" i="16"/>
  <c r="O21" i="16"/>
  <c r="V21" i="16"/>
  <c r="K22" i="16"/>
  <c r="O22" i="16"/>
  <c r="V22" i="16"/>
  <c r="K23" i="16"/>
  <c r="O23" i="16"/>
  <c r="V23" i="16"/>
  <c r="K24" i="16"/>
  <c r="O24" i="16"/>
  <c r="V24" i="16"/>
  <c r="K25" i="16"/>
  <c r="O25" i="16"/>
  <c r="V25" i="16"/>
  <c r="K26" i="16"/>
  <c r="O26" i="16"/>
  <c r="V26" i="16"/>
  <c r="B40" i="13" l="1"/>
  <c r="B40" i="12"/>
  <c r="J40" i="12" s="1"/>
  <c r="J27" i="9"/>
  <c r="AH32" i="9" l="1"/>
  <c r="AE41" i="16" l="1"/>
  <c r="K33" i="16"/>
  <c r="K34" i="16"/>
  <c r="K35" i="16"/>
  <c r="K36" i="16"/>
  <c r="K37" i="16"/>
  <c r="K38" i="16"/>
  <c r="K39" i="16"/>
  <c r="K40" i="16"/>
  <c r="B40" i="8" l="1"/>
  <c r="P32" i="8"/>
  <c r="P34" i="8" l="1"/>
  <c r="P35" i="8"/>
  <c r="P36" i="8"/>
  <c r="P37" i="8"/>
  <c r="P38" i="8"/>
  <c r="P39" i="8"/>
  <c r="P33" i="8"/>
  <c r="C40" i="8"/>
  <c r="D40" i="8"/>
  <c r="E40" i="8"/>
  <c r="F40" i="8"/>
  <c r="G40" i="8"/>
  <c r="H40" i="8"/>
  <c r="I40" i="8"/>
  <c r="J40" i="8"/>
  <c r="K40" i="8"/>
  <c r="L40" i="8"/>
  <c r="M40" i="8"/>
  <c r="O40" i="8"/>
  <c r="P40" i="8" l="1"/>
  <c r="AH33" i="9" l="1"/>
  <c r="AH34" i="9"/>
  <c r="AH35" i="9"/>
  <c r="AH36" i="9"/>
  <c r="AH37" i="9"/>
  <c r="AH38" i="9"/>
  <c r="AH39" i="9"/>
  <c r="I33" i="13"/>
  <c r="I34" i="13"/>
  <c r="I35" i="13"/>
  <c r="I36" i="13"/>
  <c r="I37" i="13"/>
  <c r="I38" i="13"/>
  <c r="I39" i="13"/>
  <c r="H35" i="15" l="1"/>
  <c r="H36" i="15"/>
  <c r="H37" i="15"/>
  <c r="H38" i="15"/>
  <c r="H39" i="15"/>
  <c r="H40" i="15"/>
  <c r="H41" i="15"/>
  <c r="C42" i="15"/>
  <c r="D42" i="15"/>
  <c r="E42" i="15"/>
  <c r="F42" i="15"/>
  <c r="G42" i="15"/>
  <c r="B42" i="15"/>
  <c r="B70" i="11" l="1"/>
  <c r="AC33" i="16" l="1"/>
  <c r="AC34" i="16"/>
  <c r="AC35" i="16"/>
  <c r="AC36" i="16"/>
  <c r="AC37" i="16"/>
  <c r="AC38" i="16"/>
  <c r="AC39" i="16"/>
  <c r="AC40" i="16"/>
  <c r="AB41" i="16"/>
  <c r="AA41" i="16"/>
  <c r="Q41" i="16"/>
  <c r="P41" i="16"/>
  <c r="R41" i="16"/>
  <c r="S41" i="16"/>
  <c r="T41" i="16"/>
  <c r="U41" i="16"/>
  <c r="V33" i="16"/>
  <c r="V34" i="16"/>
  <c r="V35" i="16"/>
  <c r="V36" i="16"/>
  <c r="V37" i="16"/>
  <c r="V38" i="16"/>
  <c r="V39" i="16"/>
  <c r="V40" i="16"/>
  <c r="B27" i="7" l="1"/>
  <c r="P8" i="8"/>
  <c r="P9" i="8"/>
  <c r="P10" i="8"/>
  <c r="P11" i="8"/>
  <c r="P12" i="8"/>
  <c r="P13" i="8"/>
  <c r="P14" i="8"/>
  <c r="P15" i="8"/>
  <c r="P16" i="8"/>
  <c r="P17" i="8"/>
  <c r="P18" i="8"/>
  <c r="P19" i="8"/>
  <c r="P20" i="8"/>
  <c r="P21" i="8"/>
  <c r="P22" i="8"/>
  <c r="P23" i="8"/>
  <c r="P24" i="8"/>
  <c r="P25" i="8"/>
  <c r="P26" i="8"/>
  <c r="P7" i="8"/>
  <c r="G33" i="7" l="1"/>
  <c r="G34" i="7"/>
  <c r="G35" i="7"/>
  <c r="G36" i="7"/>
  <c r="G37" i="7"/>
  <c r="G38" i="7"/>
  <c r="G39" i="7"/>
  <c r="C40" i="7"/>
  <c r="D40" i="7"/>
  <c r="E40" i="7"/>
  <c r="F40" i="7"/>
  <c r="B40" i="7"/>
  <c r="B27" i="13" l="1"/>
  <c r="AH7" i="9" l="1"/>
  <c r="AH8" i="9"/>
  <c r="AH9" i="9"/>
  <c r="AH10" i="9"/>
  <c r="AH11" i="9"/>
  <c r="B27" i="8" l="1"/>
  <c r="J25" i="5" l="1"/>
  <c r="J24" i="5"/>
  <c r="J23" i="5"/>
  <c r="J22" i="5"/>
  <c r="J21" i="5"/>
  <c r="J20" i="5"/>
  <c r="J19" i="5"/>
  <c r="J18" i="5"/>
  <c r="J17" i="5"/>
  <c r="J16" i="5"/>
  <c r="J15" i="5"/>
  <c r="J14" i="5"/>
  <c r="J13" i="5"/>
  <c r="J12" i="5"/>
  <c r="J11" i="5"/>
  <c r="J10" i="5"/>
  <c r="J9" i="5"/>
  <c r="J8" i="5"/>
  <c r="J7" i="5"/>
  <c r="J27" i="5" l="1"/>
  <c r="B124" i="11"/>
  <c r="M201" i="11"/>
  <c r="M202" i="11"/>
  <c r="M203" i="11"/>
  <c r="M204" i="11"/>
  <c r="M205" i="11"/>
  <c r="M206" i="11"/>
  <c r="M207" i="11"/>
  <c r="G7" i="7" l="1"/>
  <c r="G8" i="7"/>
  <c r="G9" i="7"/>
  <c r="G10" i="7"/>
  <c r="G11" i="7"/>
  <c r="G12" i="7"/>
  <c r="G13" i="7"/>
  <c r="G14" i="7"/>
  <c r="G15" i="7"/>
  <c r="G16" i="7"/>
  <c r="G17" i="7"/>
  <c r="G18" i="7"/>
  <c r="G19" i="7"/>
  <c r="G20" i="7"/>
  <c r="G21" i="7"/>
  <c r="G22" i="7"/>
  <c r="G23" i="7"/>
  <c r="G24" i="7"/>
  <c r="G25" i="7"/>
  <c r="G26" i="7"/>
  <c r="AC8" i="16" l="1"/>
  <c r="AC9" i="16"/>
  <c r="AC10" i="16"/>
  <c r="AC11" i="16"/>
  <c r="AC12" i="16"/>
  <c r="AC13" i="16"/>
  <c r="AC14" i="16"/>
  <c r="AC15" i="16"/>
  <c r="AC16" i="16"/>
  <c r="AC17" i="16"/>
  <c r="AC18" i="16"/>
  <c r="AC19" i="16"/>
  <c r="AC20" i="16"/>
  <c r="AC21" i="16"/>
  <c r="AC22" i="16"/>
  <c r="AC23" i="16"/>
  <c r="AC24" i="16"/>
  <c r="AC25" i="16"/>
  <c r="AC26" i="16"/>
  <c r="AH12" i="9"/>
  <c r="AH13" i="9"/>
  <c r="AH14" i="9"/>
  <c r="AH15" i="9"/>
  <c r="AH16" i="9"/>
  <c r="AH17" i="9"/>
  <c r="AH18" i="9"/>
  <c r="AH19" i="9"/>
  <c r="AH20" i="9"/>
  <c r="AH21" i="9"/>
  <c r="AH22" i="9"/>
  <c r="AH23" i="9"/>
  <c r="AH24" i="9"/>
  <c r="AH25" i="9"/>
  <c r="AH26" i="9"/>
  <c r="I8" i="13" l="1"/>
  <c r="I9" i="13"/>
  <c r="I10" i="13"/>
  <c r="I11" i="13"/>
  <c r="I12" i="13"/>
  <c r="I13" i="13"/>
  <c r="I14" i="13"/>
  <c r="I15" i="13"/>
  <c r="I16" i="13"/>
  <c r="I17" i="13"/>
  <c r="I18" i="13"/>
  <c r="I19" i="13"/>
  <c r="I20" i="13"/>
  <c r="I21" i="13"/>
  <c r="I22" i="13"/>
  <c r="I23" i="13"/>
  <c r="I24" i="13"/>
  <c r="I25" i="13"/>
  <c r="I26" i="13"/>
  <c r="I7" i="13"/>
  <c r="H8" i="15"/>
  <c r="H9" i="15"/>
  <c r="H10" i="15"/>
  <c r="H11" i="15"/>
  <c r="H12" i="15"/>
  <c r="H13" i="15"/>
  <c r="H14" i="15"/>
  <c r="H15" i="15"/>
  <c r="H16" i="15"/>
  <c r="H17" i="15"/>
  <c r="H18" i="15"/>
  <c r="H19" i="15"/>
  <c r="H20" i="15"/>
  <c r="H21" i="15"/>
  <c r="H22" i="15"/>
  <c r="H23" i="15"/>
  <c r="H24" i="15"/>
  <c r="H25" i="15"/>
  <c r="H26" i="15"/>
  <c r="H7" i="15"/>
  <c r="C27" i="15"/>
  <c r="D27" i="15"/>
  <c r="E27" i="15"/>
  <c r="F27" i="15"/>
  <c r="G27" i="15"/>
  <c r="AC7" i="16" l="1"/>
  <c r="Z33" i="16"/>
  <c r="Z34" i="16"/>
  <c r="Z35" i="16"/>
  <c r="Z36" i="16"/>
  <c r="Z37" i="16"/>
  <c r="Z38" i="16"/>
  <c r="Z39" i="16"/>
  <c r="Z40" i="16"/>
  <c r="K32" i="16"/>
  <c r="K41" i="16" s="1"/>
  <c r="A3" i="15" l="1"/>
  <c r="A3" i="14"/>
  <c r="A3" i="13"/>
  <c r="M272" i="11" l="1"/>
  <c r="A3" i="12"/>
  <c r="C240" i="11"/>
  <c r="D240" i="11"/>
  <c r="E240" i="11"/>
  <c r="F240" i="11"/>
  <c r="G240" i="11"/>
  <c r="H240" i="11"/>
  <c r="I240" i="11"/>
  <c r="J240" i="11"/>
  <c r="B240" i="11"/>
  <c r="M239" i="11"/>
  <c r="M238" i="11"/>
  <c r="M237" i="11"/>
  <c r="M236" i="11"/>
  <c r="M235" i="11"/>
  <c r="M234" i="11"/>
  <c r="M233" i="11"/>
  <c r="M232" i="11"/>
  <c r="M240" i="11" l="1"/>
  <c r="A3" i="11"/>
  <c r="A3" i="16"/>
  <c r="A3" i="9"/>
  <c r="Z32" i="16"/>
  <c r="Z41" i="16" s="1"/>
  <c r="V32" i="16"/>
  <c r="O33" i="16"/>
  <c r="O34" i="16"/>
  <c r="AD34" i="16" s="1"/>
  <c r="O35" i="16"/>
  <c r="O36" i="16"/>
  <c r="AD36" i="16" s="1"/>
  <c r="O37" i="16"/>
  <c r="O38" i="16"/>
  <c r="AD38" i="16" s="1"/>
  <c r="O39" i="16"/>
  <c r="O40" i="16"/>
  <c r="O32" i="16"/>
  <c r="AC32" i="16"/>
  <c r="AC41" i="16" s="1"/>
  <c r="AD32" i="16" l="1"/>
  <c r="AD37" i="16"/>
  <c r="AD35" i="16"/>
  <c r="AD40" i="16"/>
  <c r="AD33" i="16"/>
  <c r="AD39" i="16"/>
  <c r="Z8" i="16"/>
  <c r="Z9" i="16"/>
  <c r="Z10" i="16"/>
  <c r="Z11" i="16"/>
  <c r="Z12" i="16"/>
  <c r="Z13" i="16"/>
  <c r="Z14" i="16"/>
  <c r="Z15" i="16"/>
  <c r="Z16" i="16"/>
  <c r="Z17" i="16"/>
  <c r="Z18" i="16"/>
  <c r="Z19" i="16"/>
  <c r="Z20" i="16"/>
  <c r="Z21" i="16"/>
  <c r="Z22" i="16"/>
  <c r="Z23" i="16"/>
  <c r="Z24" i="16"/>
  <c r="Z25" i="16"/>
  <c r="Z26" i="16"/>
  <c r="Z7" i="16"/>
  <c r="A3" i="8"/>
  <c r="A3" i="7"/>
  <c r="K27" i="16" l="1"/>
  <c r="AD26" i="16"/>
  <c r="AD24" i="16"/>
  <c r="AD22" i="16"/>
  <c r="AD20" i="16"/>
  <c r="AD18" i="16"/>
  <c r="AD16" i="16"/>
  <c r="AD14" i="16"/>
  <c r="AD12" i="16"/>
  <c r="AD10" i="16"/>
  <c r="AD8" i="16"/>
  <c r="AD25" i="16"/>
  <c r="AD23" i="16"/>
  <c r="AD21" i="16"/>
  <c r="AD19" i="16"/>
  <c r="AD17" i="16"/>
  <c r="AD15" i="16"/>
  <c r="AD13" i="16"/>
  <c r="AD11" i="16"/>
  <c r="AD9" i="16"/>
  <c r="AD7" i="16"/>
  <c r="A3" i="5"/>
  <c r="M249" i="11" l="1"/>
  <c r="M250" i="11"/>
  <c r="M251" i="11"/>
  <c r="M252" i="11"/>
  <c r="M253" i="11"/>
  <c r="M254" i="11"/>
  <c r="M255" i="11"/>
  <c r="D41" i="16" l="1"/>
  <c r="E41" i="16"/>
  <c r="F41" i="16"/>
  <c r="G41" i="16"/>
  <c r="H41" i="16"/>
  <c r="I41" i="16"/>
  <c r="J41" i="16"/>
  <c r="L41" i="16"/>
  <c r="M41" i="16"/>
  <c r="N41" i="16"/>
  <c r="O41" i="16"/>
  <c r="V41" i="16"/>
  <c r="W41" i="16"/>
  <c r="X41" i="16"/>
  <c r="Y41" i="16"/>
  <c r="AD41" i="16"/>
  <c r="C41" i="16"/>
  <c r="B41" i="16"/>
  <c r="AE27" i="16"/>
  <c r="AD27" i="16"/>
  <c r="AA27" i="16"/>
  <c r="AC27" i="16"/>
  <c r="AB27" i="16"/>
  <c r="Z27" i="16"/>
  <c r="Y27" i="16"/>
  <c r="X27" i="16"/>
  <c r="W27" i="16"/>
  <c r="V27" i="16"/>
  <c r="U27" i="16"/>
  <c r="T27" i="16"/>
  <c r="S27" i="16"/>
  <c r="R27" i="16"/>
  <c r="Q27" i="16"/>
  <c r="P27" i="16"/>
  <c r="O27" i="16"/>
  <c r="N27" i="16"/>
  <c r="M27" i="16"/>
  <c r="L27" i="16"/>
  <c r="D27" i="16"/>
  <c r="E27" i="16"/>
  <c r="F27" i="16"/>
  <c r="G27" i="16"/>
  <c r="H27" i="16"/>
  <c r="I27" i="16"/>
  <c r="J27" i="16"/>
  <c r="C27" i="16"/>
  <c r="B27" i="16"/>
  <c r="H34" i="15" l="1"/>
  <c r="H42" i="15" s="1"/>
  <c r="B27" i="15"/>
  <c r="J40" i="14"/>
  <c r="R40" i="14"/>
  <c r="T40" i="14"/>
  <c r="U40" i="14"/>
  <c r="V40" i="14"/>
  <c r="W40" i="14"/>
  <c r="B40" i="14"/>
  <c r="AA40" i="14" s="1"/>
  <c r="C27" i="14"/>
  <c r="D27" i="14"/>
  <c r="E27" i="14"/>
  <c r="J27" i="14"/>
  <c r="R27" i="14"/>
  <c r="T27" i="14"/>
  <c r="AA27" i="14" s="1"/>
  <c r="B27" i="14"/>
  <c r="I32" i="13"/>
  <c r="I27" i="13"/>
  <c r="B27" i="12"/>
  <c r="J27" i="12"/>
  <c r="C192" i="11"/>
  <c r="D192" i="11"/>
  <c r="E192" i="11"/>
  <c r="F192" i="11"/>
  <c r="G192" i="11"/>
  <c r="H192" i="11"/>
  <c r="I192" i="11"/>
  <c r="J192" i="11"/>
  <c r="J256" i="11"/>
  <c r="I256" i="11"/>
  <c r="H256" i="11"/>
  <c r="G256" i="11"/>
  <c r="F256" i="11"/>
  <c r="E256" i="11"/>
  <c r="D256" i="11"/>
  <c r="C256" i="11"/>
  <c r="B256" i="11"/>
  <c r="M248" i="11"/>
  <c r="M256" i="11" s="1"/>
  <c r="J224" i="11"/>
  <c r="I224" i="11"/>
  <c r="H224" i="11"/>
  <c r="G224" i="11"/>
  <c r="F224" i="11"/>
  <c r="E224" i="11"/>
  <c r="D224" i="11"/>
  <c r="C224" i="11"/>
  <c r="B224" i="11"/>
  <c r="M223" i="11"/>
  <c r="M222" i="11"/>
  <c r="M221" i="11"/>
  <c r="M220" i="11"/>
  <c r="M219" i="11"/>
  <c r="M218" i="11"/>
  <c r="M217" i="11"/>
  <c r="M216" i="11"/>
  <c r="J208" i="11"/>
  <c r="I208" i="11"/>
  <c r="H208" i="11"/>
  <c r="G208" i="11"/>
  <c r="F208" i="11"/>
  <c r="E208" i="11"/>
  <c r="D208" i="11"/>
  <c r="C208" i="11"/>
  <c r="B208" i="11"/>
  <c r="M200" i="11"/>
  <c r="B192" i="11"/>
  <c r="M185" i="11"/>
  <c r="M186" i="11"/>
  <c r="M187" i="11"/>
  <c r="M188" i="11"/>
  <c r="M189" i="11"/>
  <c r="M190" i="11"/>
  <c r="M191" i="11"/>
  <c r="M184" i="11"/>
  <c r="B151" i="11"/>
  <c r="M131" i="11"/>
  <c r="M104" i="11"/>
  <c r="B97" i="11"/>
  <c r="M50" i="11"/>
  <c r="B43" i="11"/>
  <c r="M23" i="11"/>
  <c r="M43" i="11" s="1"/>
  <c r="M151" i="11" l="1"/>
  <c r="M177" i="11"/>
  <c r="M124" i="11"/>
  <c r="M208" i="11"/>
  <c r="M192" i="11"/>
  <c r="M70" i="11"/>
  <c r="M97" i="11"/>
  <c r="M224" i="11"/>
  <c r="I40" i="13"/>
  <c r="H27" i="15"/>
  <c r="AF40" i="9"/>
  <c r="AE40" i="9"/>
  <c r="AD40" i="9"/>
  <c r="AC40" i="9"/>
  <c r="AB40" i="9"/>
  <c r="AA40" i="9"/>
  <c r="Z40" i="9"/>
  <c r="X40" i="9"/>
  <c r="W40" i="9"/>
  <c r="V40" i="9"/>
  <c r="U40" i="9"/>
  <c r="T40" i="9"/>
  <c r="B40" i="9"/>
  <c r="AH27" i="9"/>
  <c r="AF27" i="9"/>
  <c r="AE27" i="9"/>
  <c r="AD27" i="9"/>
  <c r="AC27" i="9"/>
  <c r="AB27" i="9"/>
  <c r="AA27" i="9"/>
  <c r="Z27" i="9"/>
  <c r="X27" i="9"/>
  <c r="W27" i="9"/>
  <c r="V27" i="9"/>
  <c r="U27" i="9"/>
  <c r="T27" i="9"/>
  <c r="C27" i="9"/>
  <c r="D27" i="9"/>
  <c r="E27" i="9"/>
  <c r="F27" i="9"/>
  <c r="G27" i="9"/>
  <c r="H27" i="9"/>
  <c r="I27" i="9"/>
  <c r="B27" i="9"/>
  <c r="G32" i="7"/>
  <c r="C27" i="7"/>
  <c r="D27" i="7"/>
  <c r="E27" i="7"/>
  <c r="F27" i="7"/>
  <c r="P27" i="8" l="1"/>
  <c r="G27" i="7"/>
  <c r="AH40" i="9"/>
  <c r="G40" i="7"/>
  <c r="G92" i="18"/>
</calcChain>
</file>

<file path=xl/sharedStrings.xml><?xml version="1.0" encoding="utf-8"?>
<sst xmlns="http://schemas.openxmlformats.org/spreadsheetml/2006/main" count="1226" uniqueCount="305">
  <si>
    <t>Australian insolvency statistics</t>
  </si>
  <si>
    <t>Contents</t>
  </si>
  <si>
    <t>Tables</t>
  </si>
  <si>
    <r>
      <rPr>
        <b/>
        <sz val="12"/>
        <rFont val="Arial"/>
        <family val="2"/>
      </rPr>
      <t xml:space="preserve">More information available from the </t>
    </r>
    <r>
      <rPr>
        <b/>
        <sz val="12"/>
        <color theme="10"/>
        <rFont val="Arial"/>
        <family val="2"/>
      </rPr>
      <t>ASIC website</t>
    </r>
  </si>
  <si>
    <t>INFORMATION SHEET 80: How to interpret ASIC insolvency statistics</t>
  </si>
  <si>
    <t>REPORT 507: Insolvency statistics: External administrators' reports 1 July 2015–30 June 2016</t>
  </si>
  <si>
    <t>REPORT 456: Insolvency statistics: External administrators' reports 1 July 2014–30 June 2015</t>
  </si>
  <si>
    <t>REPORT 372: Insolvency statistics: External administrators' reports 1 July 2012–30 June 2013</t>
  </si>
  <si>
    <t>REPORT 297: Insolvency statistics: External administrators' reports 1 July 2011–30 June 2012</t>
  </si>
  <si>
    <t>REGULATORY GUIDE 16: External administrators: reporting and lodging</t>
  </si>
  <si>
    <t>Inquiries</t>
  </si>
  <si>
    <t>For further information about these and related statistics, email insolvencystatistics@asic.gov.au.</t>
  </si>
  <si>
    <t>© Australian Securities &amp; Investments Commission</t>
  </si>
  <si>
    <t>Region</t>
  </si>
  <si>
    <t>Industry</t>
  </si>
  <si>
    <t>Australian Capital Territory</t>
  </si>
  <si>
    <t>New South Wales</t>
  </si>
  <si>
    <t>Northern Territory</t>
  </si>
  <si>
    <t>Queensland</t>
  </si>
  <si>
    <t>South Australia</t>
  </si>
  <si>
    <t>Tasmania</t>
  </si>
  <si>
    <t>Victoria</t>
  </si>
  <si>
    <t>Western Australia</t>
  </si>
  <si>
    <t>International registered addresses</t>
  </si>
  <si>
    <t>No. of reports</t>
  </si>
  <si>
    <t>Accommodation and food services</t>
  </si>
  <si>
    <t>Administrative and support services</t>
  </si>
  <si>
    <t>Agriculture, forestry and fishing</t>
  </si>
  <si>
    <t>Arts and recreation services</t>
  </si>
  <si>
    <t>Construction (e.g. carpentry, plastering)</t>
  </si>
  <si>
    <t>Education and training</t>
  </si>
  <si>
    <t>Electricity, gas, water and waste services (e.g. electrical, plumbing)</t>
  </si>
  <si>
    <t>Financial and insurances services</t>
  </si>
  <si>
    <t>Health care and social assistance</t>
  </si>
  <si>
    <t>Information media and telecommunications</t>
  </si>
  <si>
    <t>Labour hire</t>
  </si>
  <si>
    <t>Manufacturing</t>
  </si>
  <si>
    <t>Mining</t>
  </si>
  <si>
    <t>Other (business and personal) services</t>
  </si>
  <si>
    <t>Professional, scientific and technical services</t>
  </si>
  <si>
    <t>Public administration and safety</t>
  </si>
  <si>
    <t>Rental, hiring and real estate services</t>
  </si>
  <si>
    <t>Retail trade</t>
  </si>
  <si>
    <t>Transport, postal and warehousing</t>
  </si>
  <si>
    <t>Wholesale trade</t>
  </si>
  <si>
    <t>Total</t>
  </si>
  <si>
    <t>Full-time equivalent employees</t>
  </si>
  <si>
    <t>Less than 5 FTE</t>
  </si>
  <si>
    <t>Between 5 and 19 FTE</t>
  </si>
  <si>
    <t>Between 20 and 199 FTE</t>
  </si>
  <si>
    <t>200 or more FTE</t>
  </si>
  <si>
    <t>Not known</t>
  </si>
  <si>
    <t>Full time employees</t>
  </si>
  <si>
    <t>Nominated causes of company failure</t>
  </si>
  <si>
    <t>Under capitalisation</t>
  </si>
  <si>
    <t>Poor financial control including lack of records</t>
  </si>
  <si>
    <t>Poor management of accounts receivable</t>
  </si>
  <si>
    <t>Poor strategic management of business</t>
  </si>
  <si>
    <t>Inadequate cash flow or high cash use</t>
  </si>
  <si>
    <t>Poor economic conditions</t>
  </si>
  <si>
    <t>Natural disaster</t>
  </si>
  <si>
    <t>Fraud</t>
  </si>
  <si>
    <t>DOCA failed</t>
  </si>
  <si>
    <t>Dispute among directors</t>
  </si>
  <si>
    <t>Trading losses</t>
  </si>
  <si>
    <t>Industry restructuring</t>
  </si>
  <si>
    <t>Business restructuring</t>
  </si>
  <si>
    <t>Other</t>
  </si>
  <si>
    <t>Nominated causes of failure</t>
  </si>
  <si>
    <t>Table 3.1.4.1 - Initial external administrators' reports—Possible misconduct by industry (1 July 2020–30 June 2021)</t>
  </si>
  <si>
    <t>Number of reports where external administrator had documentary evidence and recommended the case warranted inquiry by ASIC</t>
  </si>
  <si>
    <t>Pre-appointment criminal misconduct</t>
  </si>
  <si>
    <t>Post-appointment criminal misconduct</t>
  </si>
  <si>
    <t>Alleged breaches of civil obligations</t>
  </si>
  <si>
    <t>Other criminal offences</t>
  </si>
  <si>
    <t>Other possible misconduct</t>
  </si>
  <si>
    <t>Total misconduct reported</t>
  </si>
  <si>
    <t>Section 184—
Good faith, use of position and use of information—
Directors’, officers’ and employees’ duties</t>
  </si>
  <si>
    <t>Section 206A—
Disqualified persons not to manage corporations</t>
  </si>
  <si>
    <t>Sections 286 &amp; 344(2)—
Obligation to keep financial records</t>
  </si>
  <si>
    <t>Section 471A—
Powers of other officers suspended during winding up</t>
  </si>
  <si>
    <t>Section 588G(3)—
Insolvent trading</t>
  </si>
  <si>
    <t>Section 590—
Offences by officers or employees</t>
  </si>
  <si>
    <t>Section 596AB—
Agreements to avoid employee entitlements</t>
  </si>
  <si>
    <t>Other criminal offences under the Corporations Act</t>
  </si>
  <si>
    <t>Sub-total</t>
  </si>
  <si>
    <t>Sections 429, 438B &amp; 475—
Report as to company’s affairs</t>
  </si>
  <si>
    <t>Section 530A—
Officers to help liquidator</t>
  </si>
  <si>
    <t>Section 530B—
Requirement to provide liquidator with company’s books</t>
  </si>
  <si>
    <t>Section 180—
Care and diligence—
Directors’ and officers’ duties</t>
  </si>
  <si>
    <t>Section 181—
Good faith—
Directors’ and officers’ duties</t>
  </si>
  <si>
    <t>Section 182—
Use of position—
Directors’, officer’s and employees’ duties</t>
  </si>
  <si>
    <t>Section 183—
Use of information—
Directors’, officers’ and employees’ duties</t>
  </si>
  <si>
    <t>Sections 286 &amp; 344(1)—
Obligation to keep financial records</t>
  </si>
  <si>
    <t>Section 588G(1)–(2)—
Insolvent trading</t>
  </si>
  <si>
    <t>Criminal offence under the Corporations Act (if a member or contributory)</t>
  </si>
  <si>
    <t>Criminal offence under another Commonwealth statute</t>
  </si>
  <si>
    <t>Criminal offence under a state or territory law</t>
  </si>
  <si>
    <t>May have misapplied or retained, or may have become liable or accountable for money or property of the company</t>
  </si>
  <si>
    <t>May have been guilty of negligence, default, breach of duty or breach of trust in relation to the company</t>
  </si>
  <si>
    <t>No misconduct reported</t>
  </si>
  <si>
    <t>Table 3.1.4.2 - Initial external administrators' reports—Possible misconduct by region (1 July 2020–30 June 2021)</t>
  </si>
  <si>
    <t>Other misconduct</t>
  </si>
  <si>
    <t>Section 588G(1),
(2), (3)–
Insolvent trading</t>
  </si>
  <si>
    <t>Sections 180, 181, 182, 
183, 184— Directors duties</t>
  </si>
  <si>
    <t>Estimated total realisable assets</t>
  </si>
  <si>
    <t>Estimated total liabilities</t>
  </si>
  <si>
    <t>Estimated total deficiency</t>
  </si>
  <si>
    <t>Less than $1</t>
  </si>
  <si>
    <t>$1–$10,000</t>
  </si>
  <si>
    <t>$10,001–
$20,000</t>
  </si>
  <si>
    <t>$20,001–
$30,000</t>
  </si>
  <si>
    <t>$30,001–
$50,000</t>
  </si>
  <si>
    <t>$50,001–
$100,000</t>
  </si>
  <si>
    <t>$100,001–
$250,000</t>
  </si>
  <si>
    <t>$250,001–
less than 
$1 million</t>
  </si>
  <si>
    <t>$1 million–
less than 
$5 million</t>
  </si>
  <si>
    <t>$5 million–
$10 million</t>
  </si>
  <si>
    <t>Over 
$10 million</t>
  </si>
  <si>
    <t>$0–$50,000</t>
  </si>
  <si>
    <t>$50,001–
$250,000</t>
  </si>
  <si>
    <t>$250,001 – less than $500,000</t>
  </si>
  <si>
    <t xml:space="preserve">$500,000 – less than 
$1 million	</t>
  </si>
  <si>
    <t>$1 million – less than 
$5 million</t>
  </si>
  <si>
    <t>$5 million – 
$10 million</t>
  </si>
  <si>
    <t>Over $10 million</t>
  </si>
  <si>
    <t>Unpaid employee entitlements for wages</t>
  </si>
  <si>
    <t>$1–$1,000</t>
  </si>
  <si>
    <t>$1,001–
$10,000</t>
  </si>
  <si>
    <t>$10,001–
$50,000</t>
  </si>
  <si>
    <t>$50,001–
$150,000</t>
  </si>
  <si>
    <t>$150,001–
$250,000</t>
  </si>
  <si>
    <t>$250,001–
$500,000</t>
  </si>
  <si>
    <t>$500,001–
less than 
$1.5 million</t>
  </si>
  <si>
    <t>$1.5 million–
$5 million</t>
  </si>
  <si>
    <t>Over $5 million</t>
  </si>
  <si>
    <t>Unknown</t>
  </si>
  <si>
    <t>Not Applicable</t>
  </si>
  <si>
    <t>Unpaid employee entitlements for annual leave</t>
  </si>
  <si>
    <t>Unpaid employee entitlements for pay in lieu of notice</t>
  </si>
  <si>
    <t>Unpaid employee entitlements for redundancy</t>
  </si>
  <si>
    <t>Unpaid employee entitlements for long service leave</t>
  </si>
  <si>
    <t>Unpaid employee entitlements for superannuation</t>
  </si>
  <si>
    <t>$1.5 million – $5 million</t>
  </si>
  <si>
    <t>Not applicable</t>
  </si>
  <si>
    <t>$500,001 – less than 
$1.5 million</t>
  </si>
  <si>
    <t>Amount owed to secured creditors</t>
  </si>
  <si>
    <t>$0</t>
  </si>
  <si>
    <t>$1–$250,000</t>
  </si>
  <si>
    <t>$500,001 – less than 
$1 million</t>
  </si>
  <si>
    <t>Amount of taxes and other statutory debts which are unpaid</t>
  </si>
  <si>
    <t>$1–$100,000</t>
  </si>
  <si>
    <t>$500,001– less than $1 million</t>
  </si>
  <si>
    <t>Over $1 million</t>
  </si>
  <si>
    <t>Total number of unsecured creditors</t>
  </si>
  <si>
    <t>Total amount owed to unsecured creditors</t>
  </si>
  <si>
    <t>Estimated 'cents in the $' dividend to unsecured creditors</t>
  </si>
  <si>
    <t>Less than 25</t>
  </si>
  <si>
    <t>25–50</t>
  </si>
  <si>
    <t>51–200</t>
  </si>
  <si>
    <t>More than 200</t>
  </si>
  <si>
    <t>Less than $100,000</t>
  </si>
  <si>
    <t>$1 million– less than $5 million</t>
  </si>
  <si>
    <t>$5 million– 
$10 million</t>
  </si>
  <si>
    <t>Greater than 0 but less than 11 cents</t>
  </si>
  <si>
    <t>11–20c</t>
  </si>
  <si>
    <t>21–50c</t>
  </si>
  <si>
    <t>51–100c</t>
  </si>
  <si>
    <t>Estimated remuneration</t>
  </si>
  <si>
    <t>$1–$50,000</t>
  </si>
  <si>
    <t>Over 
$250,000</t>
  </si>
  <si>
    <t>Estimate of debts incurred</t>
  </si>
  <si>
    <t>$1-$10,000</t>
  </si>
  <si>
    <t>$250,001 – less than 
$1 million</t>
  </si>
  <si>
    <t>% of reports</t>
  </si>
  <si>
    <t>$0-$250,000</t>
  </si>
  <si>
    <t>$250,001 to less than $1 million</t>
  </si>
  <si>
    <t>$1 million to $5 million</t>
  </si>
  <si>
    <t>Unable to determine</t>
  </si>
  <si>
    <t>25-50</t>
  </si>
  <si>
    <t>51-200</t>
  </si>
  <si>
    <t>% of 
reports</t>
  </si>
  <si>
    <t>Period in which company became insolvent</t>
  </si>
  <si>
    <t>At appointment</t>
  </si>
  <si>
    <t>1-3 months before appointment</t>
  </si>
  <si>
    <t>4-9 months before appointment</t>
  </si>
  <si>
    <t>10-15 months before appointment</t>
  </si>
  <si>
    <t>16-24 months before appointment</t>
  </si>
  <si>
    <t>Over 2 years before appointment</t>
  </si>
  <si>
    <t>Cash flow analysis</t>
  </si>
  <si>
    <t>Trading history analysis</t>
  </si>
  <si>
    <t>Balance sheet analysis</t>
  </si>
  <si>
    <t>Informed by director(s)</t>
  </si>
  <si>
    <t>Indicators of Insolvency</t>
  </si>
  <si>
    <t>Financial statements that disclose history of serious shortage of working capital and unprofitable trading</t>
  </si>
  <si>
    <t>Poor or deteriorating cash flow or evidence of dishonoured payments</t>
  </si>
  <si>
    <t>Difficulties paying debts when they fell due (e.g. evidenced by letters of demand, recovery proceedings, increasing age of accounts payable)</t>
  </si>
  <si>
    <t>Non-payment of statutory debts 
(e.g. PAYGW, SGC, GST)</t>
  </si>
  <si>
    <t>Poor or deteriorating working capital</t>
  </si>
  <si>
    <t>Increasing difficulties collecting debts</t>
  </si>
  <si>
    <t>Overdraft and/or other finance facilities at their limit</t>
  </si>
  <si>
    <t>Evidence of creditors attempting to obtain payment of outstanding debts</t>
  </si>
  <si>
    <t>Offences under the Act or another Commonwealth or state or territory law not addressed elsewhere in the report</t>
  </si>
  <si>
    <t>Section 198G —Exercise of powers while under external administration</t>
  </si>
  <si>
    <t>$500,000 – less than
$1 million</t>
  </si>
  <si>
    <t>Sections 181 — Directors duties</t>
  </si>
  <si>
    <t>Sections 182— Directors duties</t>
  </si>
  <si>
    <t>Sections 183— Directors duties</t>
  </si>
  <si>
    <t>Sections 184— Directors duties</t>
  </si>
  <si>
    <t>Sections 181— Directors duties</t>
  </si>
  <si>
    <t>Sections 180— directors duties</t>
  </si>
  <si>
    <t>Not answered</t>
  </si>
  <si>
    <t>More than 50% of debt owed to related parties*</t>
  </si>
  <si>
    <t>Note: Reports lodged after 28 March 2020 do not report remuneration by role type.</t>
  </si>
  <si>
    <t>Number of unsecured creditors</t>
  </si>
  <si>
    <t>Note: More than one cause of company failure can be nominated in each report. The number of nominated causes of failure will exceed the number of reports lodged.</t>
  </si>
  <si>
    <t xml:space="preserve">Note: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t>
  </si>
  <si>
    <t>Estimated Assets</t>
  </si>
  <si>
    <t>Basis of determining Insolvency</t>
  </si>
  <si>
    <t>Note: ASIC identified that the Initial Statutory Report was not operating as intended and the question on estimated remuneration was not being answered in some circumstances. The report was amended on 9 May 2022 to correct this.</t>
  </si>
  <si>
    <t>Statistics about corporate insolvency in Australia</t>
  </si>
  <si>
    <t>Note: Statistics after 28 March 2020 by region are based upon 'principal place of business' and not 'registered office'.</t>
  </si>
  <si>
    <t>Note: 'Not applicable' is where the registered liquidator selected 'no' when asked if there are amounts owed to unsecured creditors.</t>
  </si>
  <si>
    <t>Series 3: External administrators' and receivers' reports</t>
  </si>
  <si>
    <t>3.1 - External administrators' and receivers' reports for Australia, 1 July 2020–30 June 2021</t>
  </si>
  <si>
    <t>Table 3.1.1 - Initial external administrators' and receivers' reports—Region by industry</t>
  </si>
  <si>
    <t>Table 3.1.2 - Initial external administrators' and receivers' reports—Size of company as measured by number of FTEs by industry and region</t>
  </si>
  <si>
    <t>Table 3.1.3 - Initial external administrators' and receivers' reports—Nominated causes of failure by industry and region</t>
  </si>
  <si>
    <t>Table 3.1.4 - Initial external administrators' and receivers' reports—Possible misconduct by industry and region</t>
  </si>
  <si>
    <t>Table 3.1.5 - Initial external administrators' and receivers' reports—Assets, liabilities and deficiency by industry and region</t>
  </si>
  <si>
    <t>Table 3.1.6 - Initial external administrators' and receivers' reports—Unpaid employee entitlements by industry and region</t>
  </si>
  <si>
    <t>Table 3.1.7 - Initial external administrators' and receivers' reports—Secured creditors by industry and region</t>
  </si>
  <si>
    <t>Table 3.1.8 - Initial external administrators' and receivers' reports—Unpaid taxes and charges by industry and region</t>
  </si>
  <si>
    <t>Table 3.1.9 - Initial external administrators' and receivers' reports—Unsecured creditors by industry and region</t>
  </si>
  <si>
    <t>Table 3.1.10 - Initial external administrators' and receivers' reports—Remuneration by industry and region</t>
  </si>
  <si>
    <t>Table 3.1.11 - Initial external administrators' and receivers' reports—Alleged insolvent trading</t>
  </si>
  <si>
    <t>SERIES 3.2: External administrators' and receivers' reports for selected industries</t>
  </si>
  <si>
    <t>SERIES 3.3: External administrators' and receivers' reports time series</t>
  </si>
  <si>
    <t>Table 3.1.1 - Initial external administrators' and receivers' reports—Region by industry (1 July 2020–30 June 2021)</t>
  </si>
  <si>
    <t>Table 3.1.2.1 - Initial external administrators' and receivers' reports—Size of company as measured by number of FTEs by industry (1 July 2020–30 June 2021)</t>
  </si>
  <si>
    <t>Table 3.1.2.2 - Initial external administrators' and receivers' reports—Size of company as measured by number of FTEs by region (1 July 2020–30 June 2021)</t>
  </si>
  <si>
    <t>Table 3.1.3.1 - Initial external administrators' and receivers' reports—Nominated causes of failure by industry (1 July 2020–30 June 2021)</t>
  </si>
  <si>
    <t>Table 3.1.3.2 - Initial external administrators' and receivers' reports—Nominated causes of failure by region (1 July 2020–30 June 2021)</t>
  </si>
  <si>
    <t>Table 3.1.4.1 - Initial external administrators' and receivers' reports—Possible misconduct by industry</t>
  </si>
  <si>
    <t>Table 3.1.4.2 - Initial external administrators' and receivers' reports—Possible misconduct by region</t>
  </si>
  <si>
    <t>Table 3.1.4.3 - Initial external administrators' and receivers' reports—Possible misconduct of directors duties by industry</t>
  </si>
  <si>
    <t>Table 3.1.4.4 - Initial external administrators' and receivers' reports—Possible misconduct of directors duties by region</t>
  </si>
  <si>
    <t>Table 3.1.4.1 - Initial external administrators' and receivers' reports—Possible misconduct by industry (1 July 2020–30 June 2021)</t>
  </si>
  <si>
    <t>Table 3.1.4.2 - Initial external administrators' and receivers' reports—Possible misconduct by region (1 July 2020–30 June 2021)</t>
  </si>
  <si>
    <t>Table 3.1.4.3 - Initial external administrators' and receivers' reports—Possible misconduct of directors duties by industry (1 July 2020–30 June 2021)</t>
  </si>
  <si>
    <t>Table 3.1.4.4 - Initial external administrators' and receivers' reports—Possible misconduct of directors duties by region (1 July 2020–30 June 2021)</t>
  </si>
  <si>
    <t>Table 3.1.5.1 - Initial external administrators' and receivers' reports—Assets, liabilities and deficiency by industry (1 July 2020–30 June 2021)</t>
  </si>
  <si>
    <t>Table 3.1.5.2 - Initial external administrators' and receivers' reports—Assets, liabilities and deficiency by region (1 July 2020–30 June 2021)</t>
  </si>
  <si>
    <t xml:space="preserve">Table 3.1.6.1.1 - Initial external administrators' and receivers' reports—Unpaid employee entitlements (wages) by industry </t>
  </si>
  <si>
    <t xml:space="preserve">Table 3.1.6.1.2 - Initial external administrators' and receivers' reports—Unpaid employee entitlements (annual leave) by industry </t>
  </si>
  <si>
    <t xml:space="preserve">Table 3.1.6.1.3 - Initial external administrators' and receivers' reports—Unpaid employee entitlements (pay in lieu of notice) by industry </t>
  </si>
  <si>
    <t xml:space="preserve">Table 3.1.6.1.4 - Initial external administrators' and receivers' reports—Unpaid employee entitlements (redundancy) by industry </t>
  </si>
  <si>
    <t xml:space="preserve">Table 3.1.6.1.5 - Initial external administrators' and receivers' reports—Unpaid employee entitlements (long service leave) by industry </t>
  </si>
  <si>
    <t xml:space="preserve">Table 3.1.6.1.6 - Initial external administrators' and receivers' reports—Unpaid employee entitlements (superannuation) by industry </t>
  </si>
  <si>
    <t xml:space="preserve">Table 3.1.6.2.1 - Initial external administrators' and receivers' reports—Unpaid employee entitlements (wages) by region </t>
  </si>
  <si>
    <t xml:space="preserve">Table 3.1.6.2.2 - Initial external administrators' and receivers' reports—Unpaid employee entitlements (annual leave) by region </t>
  </si>
  <si>
    <t xml:space="preserve">Table 3.1.6.2.3 - Initial external administrators' and receivers' reports—Unpaid employee entitlements (pay in lieu of notice) by region </t>
  </si>
  <si>
    <t xml:space="preserve">Table 3.1.6.2.4 - Initial external administrators' and receivers' reports—Unpaid employee entitlements (redundancy) by region </t>
  </si>
  <si>
    <t xml:space="preserve">Table 3.1.6.2.5 - Initial external administrators' and receivers' reports—Unpaid employee entitlements (long service leave) by region </t>
  </si>
  <si>
    <t xml:space="preserve">Table 3.1.6.2.6 - Initial external administrators' and receivers' reports—Unpaid employee entitlements (superannuation) by region </t>
  </si>
  <si>
    <t>Table 3.1.6.1.1 - Initial external administrators' and receivers' reports—Unpaid employee entitlements (wages) by industry (1 July 2020–30 June 2021)</t>
  </si>
  <si>
    <t>Table 3.1.6.1.2 - Initial external administrators' and receivers' reports—Unpaid employee entitlements (annual leave) by industry (1 July 2020–30 June 2021)</t>
  </si>
  <si>
    <t>Table 3.1.6.1.3 - Initial external administrators' and receivers' reports—Unpaid employee entitlements (pay in lieu of notice) by industry (1 July 2020–30 June 2021)</t>
  </si>
  <si>
    <t>Table 3.1.6.1.4 - Initial external administrators' and receivers' reports—Unpaid employee entitlements (redundancy) by industry (1 July 2020–30 June 2021)</t>
  </si>
  <si>
    <t>Table 3.1.6.1.5 - Initial external administrators' and receivers' reports—Unpaid employee entitlements (long service leave) by industry (1 July 2020–30 June 2021)</t>
  </si>
  <si>
    <t>Table 3.1.6.1.6 - Initial external administrators' and receivers' reports—Unpaid employee entitlements (superannuation) by industry (1 July 2020–30 June 2021)</t>
  </si>
  <si>
    <t>Table 3.1.6.2.1 - Initial external administrators' and receivers' reports—Unpaid employee entitlements (wages) by region (1 July 2020–30 June 2021)</t>
  </si>
  <si>
    <t>Table 3.1.6.2.2 - Initial external administrators' and receivers' reports—Unpaid employee entitlements (annual leave) by region (1 July 2020–30 June 2021)</t>
  </si>
  <si>
    <t>Table 3.1.6.2.3 - Initial external administrators' and receivers' reports—Unpaid employee entitlements (pay in lieu of notice) by region (1 July 2020–30 June 2021)</t>
  </si>
  <si>
    <t>Table 3.1.6.2.4 - Initial external administrators' and receivers' reports—Unpaid employee entitlements (redundancy) by region (1 July 2020–30 June 2021)</t>
  </si>
  <si>
    <t>Table 3.1.6.2.5 - Initial external administrators' and receivers' reports—Unpaid employee entitlements (long service leave) by region (1 July 2020–30 June 2021)</t>
  </si>
  <si>
    <t>Table 3.1.6.2.6 - Initial external administrators' and receivers' reports—Unpaid employee entitlements (superannuation) by region (1 July 2020–30 June 2021)</t>
  </si>
  <si>
    <t>Table 3.1.7.1 - Initial external administrators' and receivers' reports—Secured creditors by industry (1 July 2020–30 June 2021)</t>
  </si>
  <si>
    <t>Table 3.1.7.2 - Initial external administrators' and receivers' reports—Secured creditors by region (1 July 2020–30 June 2021)</t>
  </si>
  <si>
    <t>Table 3.1.8.1 - Initial external administrators' and receivers' reports—Unpaid taxes and charges by industry  
(1 July 2020–30 June 2021)</t>
  </si>
  <si>
    <t>Table 3.1.8.2 - Initial external administrators' and receivers' reports—Unpaid taxes and charges by region  
(1 July 2020–30 June 2021)</t>
  </si>
  <si>
    <t>Table 3.1.9.1 - Initial external administrators' and receivers' reports—Unsecured creditors by industry (1 July 2020–30 June 2021)</t>
  </si>
  <si>
    <t>Table 3.1.9.2 - Initial external administrators' and receivers' reports—Unsecured creditors by region (1 July 2020–30 June 2021)</t>
  </si>
  <si>
    <t>Note: External Administrators or Receivers/Managing Controllers commonly  nominate multiple offences in a report lodged.</t>
  </si>
  <si>
    <t>Note: If an External Administrator or Receiver/Managing Controller identifies director's duties offences, they then identify whether or not there are multiple offences and specify if they relate to either 180, 181, 182, 183 and or 184. See Table 3.1.4.3 &amp; 3.1.4.4 for further information on the number of director duty offences reported</t>
  </si>
  <si>
    <t>(*) External Administrators and Receivers/Managing Controllers advised that of the total amount owed to unsecured creditors more than 50% of the debt was owed to related parties</t>
  </si>
  <si>
    <t>Note: There is commonly more than one basis for determining when a company became insolvent. External Administrators or Receivers/Managing Controllers may nominate multiple bases in a report lodged.</t>
  </si>
  <si>
    <t>Note: There is commonly more than one indicator that the director had reasonable grounds to suspect that a company had became insolvent. External Administrators or Receivers/Managing Controllers may nominate multiple indicators in a report lodged.</t>
  </si>
  <si>
    <t>Note: If an External Administrator or Receiver/Managing Controller identifies director's duties offences, they then identify whether or not there are multiple offences and specify if they relate to either 180, 181, 182, 183 and or 184. See Table 3.1.4.3 &amp; 3.1.4.4 for further information on the number of director duty offences reported.</t>
  </si>
  <si>
    <t>REPORT 596: Insolvency statistics: External administrators' reports 1 July 2017–30 June 2018</t>
  </si>
  <si>
    <t>REPORT 558: Insolvency statistics: External administrators' reports 1 July 2016–30 June 2017</t>
  </si>
  <si>
    <t>REPORT 412: Insolvency statistics: External administrators' reports 1 July 2013–30 June 2014</t>
  </si>
  <si>
    <t>Released: January 2023</t>
  </si>
  <si>
    <t>Table 3.1.10.1 - Initial external administrators' and receivers' reports—Remuneration by industry 
(1 July 2020–30 June 2021)</t>
  </si>
  <si>
    <t>Table 3.1.10.2- Initial external administrators' and receivers' reports—Remuneration by region 
(1 July 2020–30 June 2021)</t>
  </si>
  <si>
    <t>Table 3.1.11.1 - Initial external administrators' and receivers' reports—Estimated debts incurred after date of insolvency compared to estimated assets</t>
  </si>
  <si>
    <t>Table 3.1.11.2 - Initial external administrators' and receivers' reports—Estimated debts incurred after date of insolvency compared to number of unsecured creditors</t>
  </si>
  <si>
    <t>Table 3.1.11.3 - Initial external administrators' and receivers' reports—Period in which company became insolvent</t>
  </si>
  <si>
    <t>Table 3.1.11.4 - Initial external administrators' and receivers' reports—Basis for determining when the company became insolvent</t>
  </si>
  <si>
    <t>Table 3.1.11.5 - Initial external administrators' and receivers' reports—Indicators that director had reasonable grounds to suspect company insolvent</t>
  </si>
  <si>
    <t>Table 3.1.11.1 - Initial external administrators’ and receivers' reports—Estimated debts incurred after date of insolvency compared to estimated assets in reports alleging insolvent trading 
(1 July 2020 to 30 June 2021)</t>
  </si>
  <si>
    <t>Table 3.1.11.2 - Initial external administrators’ and receivers' reports—Estimated debts incurred after date of insolvency compared to number of unsecured creditors in reports alleging insolvent trading (1 July 2020–30 June 2021)</t>
  </si>
  <si>
    <t>Table 3.1.11.3 - Initial external administrators’ and receivers' reports—Period in which company became insolvent in reports alleging insolvent trading (1 July 2020 to 30 June 2021)</t>
  </si>
  <si>
    <t>Table 3.1.11.4 - Initial external administrators’ and receivers' reports—Basis for determining when the company became insolvent in reports alleging insolvent trading (1 July 2020 to 30 June 2021)</t>
  </si>
  <si>
    <t>Table 3.1.11.5 - Initial external administrators’ and receivers' reports—Indicators that director had reasonable grounds to suspect company is insolvent in reports alleging insolvent trading (1 July 2020 to 30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</si>
</sst>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3" formatCode="_-* #,##0.00_-;\-* #,##0.00_-;_-* &quot;-&quot;??_-;_-@_-"/>
    <numFmt numFmtId="164" formatCode="_-* #,##0_-;\-* #,##0_-;_-* &quot;-&quot;??_-;_-@_-"/>
    <numFmt numFmtId="165" formatCode="#,##0;\(#,##0\)"/>
    <numFmt numFmtId="166" formatCode="0.0%"/>
  </numFmts>
  <fonts count="40" x14ac:knownFonts="1">
    <font>
      <sz val="11"/>
      <color theme="1"/>
      <name val="Calibri"/>
      <family val="2"/>
      <scheme val="minor"/>
    </font>
    <font>
      <b/>
      <sz val="11"/>
      <color theme="1"/>
      <name val="Calibri"/>
      <family val="2"/>
      <scheme val="minor"/>
    </font>
    <font>
      <b/>
      <sz val="10"/>
      <name val="Arial"/>
      <family val="2"/>
    </font>
    <font>
      <sz val="8.25"/>
      <color rgb="FF000000"/>
      <name val="Verdana"/>
      <family val="2"/>
    </font>
    <font>
      <b/>
      <sz val="12"/>
      <name val="Arial"/>
      <family val="2"/>
    </font>
    <font>
      <b/>
      <sz val="8"/>
      <name val="Arial"/>
      <family val="2"/>
    </font>
    <font>
      <sz val="8"/>
      <name val="Arial"/>
      <family val="2"/>
    </font>
    <font>
      <sz val="12"/>
      <name val="Arial"/>
      <family val="2"/>
    </font>
    <font>
      <u/>
      <sz val="11"/>
      <color theme="10"/>
      <name val="Calibri"/>
      <family val="2"/>
    </font>
    <font>
      <b/>
      <sz val="12"/>
      <color theme="10"/>
      <name val="Arial"/>
      <family val="2"/>
    </font>
    <font>
      <sz val="8"/>
      <color indexed="12"/>
      <name val="Arial"/>
      <family val="2"/>
    </font>
    <font>
      <sz val="8"/>
      <color theme="1"/>
      <name val="Arial"/>
      <family val="2"/>
    </font>
    <font>
      <sz val="11"/>
      <color rgb="FFFF0000"/>
      <name val="Calibri"/>
      <family val="2"/>
      <scheme val="minor"/>
    </font>
    <font>
      <sz val="8"/>
      <color rgb="FFFF0000"/>
      <name val="Arial"/>
      <family val="2"/>
    </font>
    <font>
      <sz val="11"/>
      <name val="Calibri"/>
      <family val="2"/>
      <scheme val="minor"/>
    </font>
    <font>
      <sz val="11"/>
      <color theme="1"/>
      <name val="Calibri"/>
      <family val="2"/>
      <scheme val="minor"/>
    </font>
    <font>
      <sz val="10"/>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font>
    <font>
      <b/>
      <sz val="8"/>
      <color rgb="FFFF0000"/>
      <name val="Arial"/>
      <family val="2"/>
    </font>
    <font>
      <b/>
      <sz val="10"/>
      <color rgb="FFFF0000"/>
      <name val="Arial"/>
      <family val="2"/>
    </font>
    <font>
      <b/>
      <sz val="12"/>
      <color rgb="FFFF0000"/>
      <name val="Arial"/>
      <family val="2"/>
    </font>
    <font>
      <b/>
      <sz val="11"/>
      <color rgb="FFFF0000"/>
      <name val="Calibri"/>
      <family val="2"/>
      <scheme val="minor"/>
    </font>
    <font>
      <b/>
      <sz val="11"/>
      <name val="Calibri"/>
      <family val="2"/>
      <scheme val="minor"/>
    </font>
    <font>
      <b/>
      <sz val="8"/>
      <color theme="1"/>
      <name val="Arial"/>
      <family val="2"/>
    </font>
    <font>
      <sz val="11"/>
      <color rgb="FF7030A0"/>
      <name val="Calibri"/>
      <family val="2"/>
      <scheme val="minor"/>
    </font>
    <font>
      <sz val="8"/>
      <color rgb="FF7030A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style="thin">
        <color indexed="8"/>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62">
    <xf numFmtId="0" fontId="0" fillId="0" borderId="0"/>
    <xf numFmtId="0" fontId="8" fillId="0" borderId="0" applyNumberFormat="0" applyFill="0" applyBorder="0" applyAlignment="0" applyProtection="0">
      <alignment vertical="top"/>
      <protection locked="0"/>
    </xf>
    <xf numFmtId="43" fontId="15"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0" fontId="16" fillId="0" borderId="0"/>
    <xf numFmtId="9" fontId="16" fillId="0" borderId="0" applyFont="0" applyFill="0" applyBorder="0" applyAlignment="0" applyProtection="0"/>
    <xf numFmtId="0" fontId="15" fillId="0" borderId="0"/>
    <xf numFmtId="0" fontId="15" fillId="0" borderId="0"/>
    <xf numFmtId="0" fontId="17"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16" applyNumberFormat="0" applyAlignment="0" applyProtection="0"/>
    <xf numFmtId="0" fontId="25" fillId="6" borderId="17" applyNumberFormat="0" applyAlignment="0" applyProtection="0"/>
    <xf numFmtId="0" fontId="26" fillId="6" borderId="16" applyNumberFormat="0" applyAlignment="0" applyProtection="0"/>
    <xf numFmtId="0" fontId="27" fillId="0" borderId="18" applyNumberFormat="0" applyFill="0" applyAlignment="0" applyProtection="0"/>
    <xf numFmtId="0" fontId="28" fillId="7" borderId="19" applyNumberFormat="0" applyAlignment="0" applyProtection="0"/>
    <xf numFmtId="0" fontId="12" fillId="0" borderId="0" applyNumberFormat="0" applyFill="0" applyBorder="0" applyAlignment="0" applyProtection="0"/>
    <xf numFmtId="0" fontId="15" fillId="8" borderId="20" applyNumberFormat="0" applyFont="0" applyAlignment="0" applyProtection="0"/>
    <xf numFmtId="0" fontId="29" fillId="0" borderId="0" applyNumberFormat="0" applyFill="0" applyBorder="0" applyAlignment="0" applyProtection="0"/>
    <xf numFmtId="0" fontId="1" fillId="0" borderId="21" applyNumberFormat="0" applyFill="0" applyAlignment="0" applyProtection="0"/>
    <xf numFmtId="0" fontId="30"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30" fillId="32" borderId="0" applyNumberFormat="0" applyBorder="0" applyAlignment="0" applyProtection="0"/>
    <xf numFmtId="0" fontId="16" fillId="0" borderId="0"/>
    <xf numFmtId="0" fontId="15" fillId="0" borderId="0"/>
    <xf numFmtId="0" fontId="15" fillId="0" borderId="0"/>
    <xf numFmtId="0" fontId="15" fillId="0" borderId="0"/>
    <xf numFmtId="0" fontId="31"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cellStyleXfs>
  <cellXfs count="222">
    <xf numFmtId="0" fontId="0" fillId="0" borderId="0" xfId="0"/>
    <xf numFmtId="0" fontId="0" fillId="0" borderId="0" xfId="0" applyAlignment="1">
      <alignment horizontal="left"/>
    </xf>
    <xf numFmtId="0" fontId="0" fillId="0" borderId="0" xfId="0" applyAlignment="1">
      <alignment vertical="top"/>
    </xf>
    <xf numFmtId="0" fontId="0" fillId="0" borderId="0" xfId="0" applyAlignment="1">
      <alignment horizontal="left" wrapText="1"/>
    </xf>
    <xf numFmtId="0" fontId="3" fillId="0" borderId="0" xfId="0" applyFont="1"/>
    <xf numFmtId="0" fontId="4" fillId="0" borderId="0" xfId="0" applyFont="1" applyAlignment="1">
      <alignment horizontal="left"/>
    </xf>
    <xf numFmtId="0" fontId="2"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7" fillId="0" borderId="1" xfId="0" applyFont="1" applyBorder="1" applyAlignment="1">
      <alignment horizontal="left"/>
    </xf>
    <xf numFmtId="0" fontId="9" fillId="0" borderId="0" xfId="1" applyFont="1" applyAlignment="1" applyProtection="1">
      <alignment horizontal="left"/>
    </xf>
    <xf numFmtId="0" fontId="10" fillId="0" borderId="0" xfId="0" applyFont="1" applyAlignment="1">
      <alignment horizontal="left"/>
    </xf>
    <xf numFmtId="3" fontId="6" fillId="0" borderId="0" xfId="0" applyNumberFormat="1" applyFont="1" applyAlignment="1">
      <alignment horizontal="right"/>
    </xf>
    <xf numFmtId="3" fontId="5" fillId="0" borderId="0" xfId="0" applyNumberFormat="1" applyFont="1" applyAlignment="1">
      <alignment horizontal="right"/>
    </xf>
    <xf numFmtId="0" fontId="12" fillId="0" borderId="0" xfId="0" applyFont="1"/>
    <xf numFmtId="0" fontId="14" fillId="0" borderId="0" xfId="0" applyFont="1"/>
    <xf numFmtId="0" fontId="11" fillId="0" borderId="0" xfId="0" applyFont="1" applyAlignment="1">
      <alignment horizontal="left"/>
    </xf>
    <xf numFmtId="3" fontId="14" fillId="0" borderId="0" xfId="0" applyNumberFormat="1" applyFont="1"/>
    <xf numFmtId="0" fontId="13" fillId="0" borderId="0" xfId="0" applyFont="1"/>
    <xf numFmtId="0" fontId="13" fillId="0" borderId="0" xfId="0" applyFont="1" applyAlignment="1">
      <alignment horizontal="center"/>
    </xf>
    <xf numFmtId="0" fontId="13"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right" wrapText="1"/>
    </xf>
    <xf numFmtId="0" fontId="5" fillId="0" borderId="0" xfId="0" applyFont="1" applyAlignment="1">
      <alignment horizontal="right" wrapText="1"/>
    </xf>
    <xf numFmtId="0" fontId="5" fillId="0" borderId="2" xfId="0" applyFont="1" applyBorder="1" applyAlignment="1">
      <alignment horizontal="left"/>
    </xf>
    <xf numFmtId="6" fontId="6" fillId="0" borderId="0" xfId="0" applyNumberFormat="1" applyFont="1" applyAlignment="1">
      <alignment horizontal="right" wrapText="1"/>
    </xf>
    <xf numFmtId="0" fontId="6" fillId="0" borderId="7" xfId="0" applyFont="1" applyBorder="1" applyAlignment="1">
      <alignment horizontal="right" wrapText="1"/>
    </xf>
    <xf numFmtId="0" fontId="6" fillId="0" borderId="3" xfId="0" applyFont="1" applyBorder="1" applyAlignment="1">
      <alignment horizontal="right" wrapText="1"/>
    </xf>
    <xf numFmtId="164" fontId="5" fillId="0" borderId="0" xfId="2" applyNumberFormat="1" applyFont="1" applyBorder="1" applyAlignment="1">
      <alignment horizontal="right"/>
    </xf>
    <xf numFmtId="0" fontId="8" fillId="0" borderId="0" xfId="1" applyAlignment="1" applyProtection="1">
      <alignment horizontal="left"/>
    </xf>
    <xf numFmtId="3" fontId="5" fillId="0" borderId="2" xfId="0" applyNumberFormat="1" applyFont="1" applyBorder="1" applyAlignment="1">
      <alignment horizontal="right"/>
    </xf>
    <xf numFmtId="165" fontId="6" fillId="0" borderId="0" xfId="0" applyNumberFormat="1" applyFont="1"/>
    <xf numFmtId="164" fontId="5" fillId="0" borderId="2" xfId="2" applyNumberFormat="1" applyFont="1" applyBorder="1" applyAlignment="1">
      <alignment horizontal="right"/>
    </xf>
    <xf numFmtId="3" fontId="6" fillId="0" borderId="0" xfId="0" applyNumberFormat="1" applyFont="1" applyAlignment="1">
      <alignment horizontal="right" wrapText="1"/>
    </xf>
    <xf numFmtId="3" fontId="5" fillId="0" borderId="8" xfId="0" applyNumberFormat="1" applyFont="1" applyBorder="1" applyAlignment="1">
      <alignment horizontal="right"/>
    </xf>
    <xf numFmtId="3" fontId="5" fillId="0" borderId="6" xfId="0" applyNumberFormat="1" applyFont="1" applyBorder="1" applyAlignment="1">
      <alignment horizontal="right"/>
    </xf>
    <xf numFmtId="3" fontId="6" fillId="0" borderId="7" xfId="0" applyNumberFormat="1" applyFont="1" applyBorder="1" applyAlignment="1">
      <alignment horizontal="right"/>
    </xf>
    <xf numFmtId="165" fontId="6" fillId="0" borderId="0" xfId="0" applyNumberFormat="1" applyFont="1" applyAlignment="1">
      <alignment horizontal="right"/>
    </xf>
    <xf numFmtId="165" fontId="6" fillId="0" borderId="7" xfId="0" applyNumberFormat="1" applyFont="1" applyBorder="1" applyAlignment="1">
      <alignment horizontal="right"/>
    </xf>
    <xf numFmtId="165" fontId="6" fillId="0" borderId="0" xfId="6" applyNumberFormat="1" applyFont="1" applyAlignment="1">
      <alignment horizontal="right"/>
    </xf>
    <xf numFmtId="0" fontId="6" fillId="0" borderId="11" xfId="0" applyFont="1" applyBorder="1" applyAlignment="1">
      <alignment horizontal="right" wrapText="1"/>
    </xf>
    <xf numFmtId="3" fontId="13" fillId="0" borderId="0" xfId="0" applyNumberFormat="1" applyFont="1" applyAlignment="1">
      <alignment horizontal="right"/>
    </xf>
    <xf numFmtId="3" fontId="32" fillId="0" borderId="7" xfId="0" applyNumberFormat="1" applyFont="1" applyBorder="1" applyAlignment="1">
      <alignment horizontal="right"/>
    </xf>
    <xf numFmtId="3" fontId="32" fillId="0" borderId="0" xfId="0" applyNumberFormat="1" applyFont="1" applyAlignment="1">
      <alignment horizontal="right"/>
    </xf>
    <xf numFmtId="3" fontId="13" fillId="0" borderId="5" xfId="0" applyNumberFormat="1" applyFont="1" applyBorder="1" applyAlignment="1">
      <alignment horizontal="right"/>
    </xf>
    <xf numFmtId="3" fontId="32" fillId="0" borderId="8" xfId="0" applyNumberFormat="1" applyFont="1" applyBorder="1" applyAlignment="1">
      <alignment horizontal="right"/>
    </xf>
    <xf numFmtId="3" fontId="32" fillId="0" borderId="6" xfId="0" applyNumberFormat="1" applyFont="1" applyBorder="1" applyAlignment="1">
      <alignment horizontal="right"/>
    </xf>
    <xf numFmtId="3" fontId="32" fillId="0" borderId="2" xfId="0" applyNumberFormat="1" applyFont="1" applyBorder="1" applyAlignment="1">
      <alignment horizontal="right"/>
    </xf>
    <xf numFmtId="3" fontId="32" fillId="0" borderId="10" xfId="0" applyNumberFormat="1" applyFont="1" applyBorder="1" applyAlignment="1">
      <alignment horizontal="right"/>
    </xf>
    <xf numFmtId="0" fontId="13" fillId="0" borderId="3" xfId="0" applyFont="1" applyBorder="1" applyAlignment="1">
      <alignment horizontal="right" wrapText="1"/>
    </xf>
    <xf numFmtId="0" fontId="32" fillId="0" borderId="2" xfId="0" applyFont="1" applyBorder="1" applyAlignment="1">
      <alignment horizontal="left"/>
    </xf>
    <xf numFmtId="0" fontId="12" fillId="0" borderId="0" xfId="0" applyFont="1" applyAlignment="1">
      <alignment horizontal="center"/>
    </xf>
    <xf numFmtId="0" fontId="13" fillId="0" borderId="0" xfId="0" applyFont="1" applyAlignment="1">
      <alignment horizontal="right" wrapText="1"/>
    </xf>
    <xf numFmtId="0" fontId="33" fillId="0" borderId="0" xfId="0" applyFont="1" applyAlignment="1">
      <alignment horizontal="left" wrapText="1"/>
    </xf>
    <xf numFmtId="0" fontId="13" fillId="0" borderId="0" xfId="0" applyFont="1" applyAlignment="1">
      <alignment horizontal="center" wrapText="1"/>
    </xf>
    <xf numFmtId="0" fontId="34" fillId="0" borderId="0" xfId="0" applyFont="1" applyAlignment="1">
      <alignment horizontal="left"/>
    </xf>
    <xf numFmtId="0" fontId="12" fillId="0" borderId="0" xfId="0" applyFont="1" applyAlignment="1">
      <alignment horizontal="left"/>
    </xf>
    <xf numFmtId="6" fontId="13" fillId="0" borderId="0" xfId="0" applyNumberFormat="1" applyFont="1" applyAlignment="1">
      <alignment horizontal="right" wrapText="1"/>
    </xf>
    <xf numFmtId="0" fontId="35" fillId="0" borderId="0" xfId="0" applyFont="1"/>
    <xf numFmtId="0" fontId="13" fillId="0" borderId="5" xfId="0" applyFont="1" applyBorder="1" applyAlignment="1">
      <alignment horizontal="right" wrapText="1"/>
    </xf>
    <xf numFmtId="0" fontId="32" fillId="0" borderId="7" xfId="0" applyFont="1" applyBorder="1" applyAlignment="1">
      <alignment horizontal="right" wrapText="1"/>
    </xf>
    <xf numFmtId="0" fontId="32" fillId="0" borderId="0" xfId="0" applyFont="1" applyAlignment="1">
      <alignment horizontal="left"/>
    </xf>
    <xf numFmtId="3" fontId="32" fillId="0" borderId="0" xfId="0" applyNumberFormat="1" applyFont="1" applyAlignment="1">
      <alignment horizontal="left"/>
    </xf>
    <xf numFmtId="6" fontId="13" fillId="0" borderId="5" xfId="0" applyNumberFormat="1" applyFont="1" applyBorder="1" applyAlignment="1">
      <alignment horizontal="right" wrapText="1"/>
    </xf>
    <xf numFmtId="0" fontId="32" fillId="0" borderId="5" xfId="0" applyFont="1" applyBorder="1" applyAlignment="1">
      <alignment horizontal="right" wrapText="1"/>
    </xf>
    <xf numFmtId="0" fontId="35" fillId="0" borderId="0" xfId="0" applyFont="1" applyAlignment="1">
      <alignment horizontal="left"/>
    </xf>
    <xf numFmtId="0" fontId="14" fillId="0" borderId="0" xfId="0" applyFont="1" applyAlignment="1">
      <alignment horizontal="left"/>
    </xf>
    <xf numFmtId="0" fontId="2" fillId="0" borderId="0" xfId="0" applyFont="1" applyAlignment="1">
      <alignment horizontal="left" wrapText="1"/>
    </xf>
    <xf numFmtId="0" fontId="13" fillId="0" borderId="3" xfId="0" applyFont="1" applyBorder="1"/>
    <xf numFmtId="0" fontId="5" fillId="0" borderId="3" xfId="0" applyFont="1" applyBorder="1" applyAlignment="1">
      <alignment horizontal="right" wrapText="1"/>
    </xf>
    <xf numFmtId="0" fontId="2" fillId="0" borderId="0" xfId="0" applyFont="1" applyAlignment="1">
      <alignment wrapText="1"/>
    </xf>
    <xf numFmtId="0" fontId="6" fillId="0" borderId="0" xfId="0" applyFont="1"/>
    <xf numFmtId="0" fontId="6" fillId="0" borderId="0" xfId="0" applyFont="1" applyAlignment="1">
      <alignment horizontal="right"/>
    </xf>
    <xf numFmtId="0" fontId="0" fillId="0" borderId="0" xfId="0" applyAlignment="1">
      <alignment horizontal="center"/>
    </xf>
    <xf numFmtId="0" fontId="6" fillId="0" borderId="0" xfId="0" applyFont="1" applyAlignment="1">
      <alignment horizontal="center" wrapText="1"/>
    </xf>
    <xf numFmtId="6" fontId="6" fillId="0" borderId="3" xfId="0" applyNumberFormat="1" applyFont="1" applyBorder="1" applyAlignment="1">
      <alignment horizontal="right" wrapText="1"/>
    </xf>
    <xf numFmtId="0" fontId="36" fillId="0" borderId="0" xfId="0" applyFont="1"/>
    <xf numFmtId="3" fontId="5" fillId="0" borderId="3" xfId="0" applyNumberFormat="1" applyFont="1" applyBorder="1" applyAlignment="1">
      <alignment horizontal="right"/>
    </xf>
    <xf numFmtId="165" fontId="6" fillId="0" borderId="7" xfId="6" applyNumberFormat="1" applyFont="1" applyBorder="1" applyAlignment="1">
      <alignment horizontal="right"/>
    </xf>
    <xf numFmtId="0" fontId="6" fillId="0" borderId="12" xfId="0" applyFont="1" applyBorder="1" applyAlignment="1">
      <alignment horizontal="right" wrapText="1"/>
    </xf>
    <xf numFmtId="3" fontId="5" fillId="0" borderId="10" xfId="0" applyNumberFormat="1" applyFont="1" applyBorder="1" applyAlignment="1">
      <alignment horizontal="right"/>
    </xf>
    <xf numFmtId="3" fontId="6" fillId="0" borderId="5" xfId="0" applyNumberFormat="1" applyFont="1" applyBorder="1" applyAlignment="1">
      <alignment horizontal="right"/>
    </xf>
    <xf numFmtId="0" fontId="6" fillId="0" borderId="0" xfId="0" applyFont="1" applyAlignment="1">
      <alignment wrapText="1"/>
    </xf>
    <xf numFmtId="0" fontId="6" fillId="0" borderId="4" xfId="0" applyFont="1" applyBorder="1" applyAlignment="1">
      <alignment wrapText="1"/>
    </xf>
    <xf numFmtId="0" fontId="5" fillId="0" borderId="11" xfId="0" applyFont="1" applyBorder="1" applyAlignment="1">
      <alignment horizontal="right" wrapText="1"/>
    </xf>
    <xf numFmtId="0" fontId="5" fillId="0" borderId="7" xfId="0" applyFont="1" applyBorder="1" applyAlignment="1">
      <alignment horizontal="right" wrapText="1"/>
    </xf>
    <xf numFmtId="3" fontId="5" fillId="0" borderId="7" xfId="0" applyNumberFormat="1" applyFont="1" applyBorder="1" applyAlignment="1">
      <alignment horizontal="right"/>
    </xf>
    <xf numFmtId="6" fontId="6" fillId="0" borderId="11" xfId="0" applyNumberFormat="1" applyFont="1" applyBorder="1" applyAlignment="1">
      <alignment horizontal="right" wrapText="1"/>
    </xf>
    <xf numFmtId="0" fontId="11" fillId="0" borderId="0" xfId="0" applyFont="1"/>
    <xf numFmtId="0" fontId="1" fillId="0" borderId="0" xfId="0" applyFont="1"/>
    <xf numFmtId="0" fontId="6" fillId="0" borderId="3" xfId="15" applyFont="1" applyFill="1" applyBorder="1" applyAlignment="1">
      <alignment horizontal="right" wrapText="1"/>
    </xf>
    <xf numFmtId="0" fontId="5" fillId="0" borderId="2" xfId="0" applyFont="1" applyBorder="1" applyAlignment="1">
      <alignment horizontal="right"/>
    </xf>
    <xf numFmtId="0" fontId="5" fillId="0" borderId="0" xfId="0" applyFont="1" applyAlignment="1">
      <alignment horizontal="right" vertical="top" wrapText="1"/>
    </xf>
    <xf numFmtId="166" fontId="37" fillId="0" borderId="0" xfId="61" applyNumberFormat="1" applyFont="1" applyBorder="1" applyAlignment="1">
      <alignment horizontal="right"/>
    </xf>
    <xf numFmtId="166" fontId="37" fillId="0" borderId="2" xfId="61" applyNumberFormat="1" applyFont="1" applyBorder="1" applyAlignment="1">
      <alignment horizontal="right"/>
    </xf>
    <xf numFmtId="0" fontId="5" fillId="0" borderId="0" xfId="0" applyFont="1" applyAlignment="1">
      <alignment horizontal="right"/>
    </xf>
    <xf numFmtId="166" fontId="5" fillId="0" borderId="0" xfId="61" applyNumberFormat="1" applyFont="1" applyBorder="1" applyAlignment="1">
      <alignment horizontal="right"/>
    </xf>
    <xf numFmtId="166" fontId="5" fillId="0" borderId="0" xfId="61" applyNumberFormat="1" applyFont="1" applyAlignment="1">
      <alignment horizontal="right" wrapText="1"/>
    </xf>
    <xf numFmtId="166" fontId="5" fillId="0" borderId="0" xfId="61" applyNumberFormat="1" applyFont="1" applyAlignment="1">
      <alignment horizontal="right"/>
    </xf>
    <xf numFmtId="166" fontId="5" fillId="0" borderId="0" xfId="61" applyNumberFormat="1" applyFont="1" applyAlignment="1">
      <alignment horizontal="left"/>
    </xf>
    <xf numFmtId="166" fontId="2" fillId="0" borderId="0" xfId="61" applyNumberFormat="1" applyFont="1" applyAlignment="1">
      <alignment horizontal="left" wrapText="1"/>
    </xf>
    <xf numFmtId="0" fontId="4" fillId="0" borderId="0" xfId="0" applyFont="1" applyAlignment="1">
      <alignment horizontal="left"/>
    </xf>
    <xf numFmtId="0" fontId="2" fillId="0" borderId="0" xfId="0" applyFont="1" applyAlignment="1">
      <alignment wrapText="1"/>
    </xf>
    <xf numFmtId="0" fontId="6" fillId="0" borderId="0" xfId="0" applyFont="1" applyFill="1" applyAlignment="1">
      <alignment horizontal="center" wrapText="1"/>
    </xf>
    <xf numFmtId="0" fontId="4" fillId="0" borderId="0" xfId="0" applyFont="1"/>
    <xf numFmtId="0" fontId="0" fillId="0" borderId="0" xfId="0" applyFill="1"/>
    <xf numFmtId="0" fontId="6" fillId="0" borderId="0" xfId="1" applyFont="1" applyAlignment="1" applyProtection="1">
      <alignment horizontal="left"/>
    </xf>
    <xf numFmtId="0" fontId="2" fillId="0" borderId="0" xfId="0" applyFont="1" applyAlignment="1"/>
    <xf numFmtId="0" fontId="6" fillId="0" borderId="3" xfId="0" applyFont="1" applyBorder="1" applyAlignment="1">
      <alignment horizontal="right" vertical="center" wrapText="1"/>
    </xf>
    <xf numFmtId="0" fontId="6" fillId="0" borderId="0" xfId="0" applyFont="1" applyAlignment="1">
      <alignment horizontal="right" vertical="center" wrapText="1"/>
    </xf>
    <xf numFmtId="6" fontId="6" fillId="0" borderId="0" xfId="0" applyNumberFormat="1" applyFont="1" applyAlignment="1">
      <alignment horizontal="right" vertical="center" wrapText="1"/>
    </xf>
    <xf numFmtId="0" fontId="12" fillId="0" borderId="0" xfId="0" applyFont="1" applyAlignment="1">
      <alignment horizontal="left"/>
    </xf>
    <xf numFmtId="0" fontId="2" fillId="0" borderId="0" xfId="0" applyFont="1" applyAlignment="1">
      <alignment wrapText="1"/>
    </xf>
    <xf numFmtId="0" fontId="6" fillId="0" borderId="3" xfId="28" applyFont="1" applyFill="1" applyBorder="1" applyAlignment="1">
      <alignment horizontal="right" wrapText="1"/>
    </xf>
    <xf numFmtId="6" fontId="6" fillId="0" borderId="11" xfId="28" applyNumberFormat="1" applyFont="1" applyFill="1" applyBorder="1" applyAlignment="1">
      <alignment horizontal="right" wrapText="1"/>
    </xf>
    <xf numFmtId="0" fontId="33" fillId="0" borderId="0" xfId="0" applyFont="1" applyAlignment="1">
      <alignment wrapText="1"/>
    </xf>
    <xf numFmtId="0" fontId="33" fillId="0" borderId="0" xfId="0" applyFont="1" applyAlignment="1">
      <alignment horizontal="right" wrapText="1"/>
    </xf>
    <xf numFmtId="0" fontId="0" fillId="0" borderId="0" xfId="0" applyAlignment="1">
      <alignment horizontal="right"/>
    </xf>
    <xf numFmtId="0" fontId="2" fillId="0" borderId="0" xfId="0" applyFont="1" applyAlignment="1">
      <alignment wrapText="1"/>
    </xf>
    <xf numFmtId="0" fontId="14" fillId="0" borderId="0" xfId="0" applyFont="1" applyAlignment="1">
      <alignment wrapText="1"/>
    </xf>
    <xf numFmtId="0" fontId="6" fillId="0" borderId="0" xfId="0" applyFont="1" applyAlignment="1">
      <alignment horizontal="center" wrapText="1"/>
    </xf>
    <xf numFmtId="0" fontId="6" fillId="0" borderId="0" xfId="0" applyFont="1" applyAlignment="1">
      <alignment horizontal="center" wrapText="1"/>
    </xf>
    <xf numFmtId="0" fontId="38" fillId="0" borderId="0" xfId="0" applyFont="1"/>
    <xf numFmtId="0" fontId="38" fillId="0" borderId="0" xfId="0" applyFont="1" applyAlignment="1"/>
    <xf numFmtId="0" fontId="13" fillId="0" borderId="0" xfId="0" applyFont="1" applyBorder="1"/>
    <xf numFmtId="3" fontId="5" fillId="0" borderId="0" xfId="0" applyNumberFormat="1" applyFont="1" applyBorder="1" applyAlignment="1">
      <alignment horizontal="right"/>
    </xf>
    <xf numFmtId="3" fontId="6" fillId="0" borderId="0" xfId="0" applyNumberFormat="1" applyFont="1" applyBorder="1" applyAlignment="1">
      <alignment horizontal="right"/>
    </xf>
    <xf numFmtId="0" fontId="6" fillId="0" borderId="0" xfId="0" applyFont="1" applyBorder="1" applyAlignment="1">
      <alignment horizontal="right" wrapText="1"/>
    </xf>
    <xf numFmtId="0" fontId="39" fillId="0" borderId="0" xfId="0" applyFont="1" applyAlignment="1"/>
    <xf numFmtId="165" fontId="6" fillId="0" borderId="0" xfId="0" applyNumberFormat="1" applyFont="1" applyBorder="1" applyAlignment="1">
      <alignment horizontal="right"/>
    </xf>
    <xf numFmtId="0" fontId="6" fillId="0" borderId="12" xfId="0" applyFont="1" applyFill="1" applyBorder="1" applyAlignment="1">
      <alignment horizontal="right" wrapText="1"/>
    </xf>
    <xf numFmtId="165" fontId="6" fillId="0" borderId="5" xfId="0" applyNumberFormat="1" applyFont="1" applyFill="1" applyBorder="1" applyAlignment="1">
      <alignment horizontal="right"/>
    </xf>
    <xf numFmtId="3" fontId="5" fillId="0" borderId="6" xfId="0" applyNumberFormat="1" applyFont="1" applyFill="1" applyBorder="1" applyAlignment="1">
      <alignment horizontal="right"/>
    </xf>
    <xf numFmtId="3" fontId="6" fillId="0" borderId="5" xfId="0" applyNumberFormat="1" applyFont="1" applyFill="1" applyBorder="1" applyAlignment="1">
      <alignment horizontal="right"/>
    </xf>
    <xf numFmtId="0" fontId="14" fillId="0" borderId="0" xfId="0" applyFont="1" applyFill="1"/>
    <xf numFmtId="3" fontId="5" fillId="0" borderId="2" xfId="0" applyNumberFormat="1" applyFont="1" applyFill="1" applyBorder="1" applyAlignment="1">
      <alignment horizontal="right"/>
    </xf>
    <xf numFmtId="165" fontId="6" fillId="0" borderId="9" xfId="0" applyNumberFormat="1" applyFont="1" applyBorder="1" applyAlignment="1">
      <alignment horizontal="right"/>
    </xf>
    <xf numFmtId="0" fontId="6" fillId="0" borderId="0" xfId="0" applyFont="1" applyBorder="1" applyAlignment="1">
      <alignment horizontal="center" wrapText="1"/>
    </xf>
    <xf numFmtId="3" fontId="5" fillId="0" borderId="9" xfId="0" applyNumberFormat="1" applyFont="1" applyBorder="1" applyAlignment="1">
      <alignment horizontal="right"/>
    </xf>
    <xf numFmtId="0" fontId="5" fillId="0" borderId="22" xfId="0" applyFont="1" applyBorder="1" applyAlignment="1">
      <alignment wrapText="1"/>
    </xf>
    <xf numFmtId="0" fontId="5" fillId="0" borderId="22" xfId="0" applyFont="1" applyBorder="1" applyAlignment="1">
      <alignment horizontal="center" wrapText="1"/>
    </xf>
    <xf numFmtId="165" fontId="6" fillId="0" borderId="0" xfId="6" applyNumberFormat="1" applyFont="1" applyBorder="1" applyAlignment="1">
      <alignment horizontal="right"/>
    </xf>
    <xf numFmtId="0" fontId="6" fillId="0" borderId="0" xfId="0" applyFont="1" applyFill="1" applyBorder="1" applyAlignment="1">
      <alignment horizontal="center" wrapText="1"/>
    </xf>
    <xf numFmtId="0" fontId="6" fillId="0" borderId="0" xfId="0" applyFont="1" applyFill="1" applyBorder="1" applyAlignment="1">
      <alignment horizontal="right" wrapText="1"/>
    </xf>
    <xf numFmtId="165" fontId="6" fillId="0" borderId="0" xfId="6" applyNumberFormat="1" applyFont="1" applyFill="1" applyBorder="1" applyAlignment="1">
      <alignment horizontal="right"/>
    </xf>
    <xf numFmtId="3" fontId="5" fillId="0" borderId="0" xfId="0" applyNumberFormat="1" applyFont="1" applyFill="1" applyBorder="1" applyAlignment="1">
      <alignment horizontal="right"/>
    </xf>
    <xf numFmtId="165" fontId="6" fillId="0" borderId="5" xfId="6" applyNumberFormat="1" applyFont="1" applyBorder="1" applyAlignment="1">
      <alignment horizontal="right"/>
    </xf>
    <xf numFmtId="165" fontId="6" fillId="0" borderId="9" xfId="6" applyNumberFormat="1" applyFont="1" applyBorder="1" applyAlignment="1">
      <alignment horizontal="right"/>
    </xf>
    <xf numFmtId="3" fontId="6" fillId="0" borderId="0" xfId="0" applyNumberFormat="1" applyFont="1" applyFill="1" applyBorder="1" applyAlignment="1">
      <alignment horizontal="right"/>
    </xf>
    <xf numFmtId="0" fontId="14" fillId="0" borderId="0" xfId="0" applyFont="1" applyFill="1" applyBorder="1"/>
    <xf numFmtId="0" fontId="12" fillId="0" borderId="0" xfId="0" applyFont="1" applyFill="1" applyBorder="1"/>
    <xf numFmtId="0" fontId="12" fillId="0" borderId="0" xfId="0" applyFont="1" applyFill="1"/>
    <xf numFmtId="3" fontId="6" fillId="0" borderId="9" xfId="0" applyNumberFormat="1" applyFont="1" applyBorder="1" applyAlignment="1">
      <alignment horizontal="right"/>
    </xf>
    <xf numFmtId="0" fontId="6" fillId="0" borderId="0" xfId="0" applyFont="1" applyFill="1" applyAlignment="1">
      <alignment horizontal="right" wrapText="1"/>
    </xf>
    <xf numFmtId="3" fontId="6" fillId="0" borderId="0" xfId="0" applyNumberFormat="1" applyFont="1" applyFill="1" applyAlignment="1">
      <alignment horizontal="right"/>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xf numFmtId="0" fontId="4" fillId="0" borderId="0" xfId="0" applyFont="1" applyAlignment="1">
      <alignment horizontal="left"/>
    </xf>
    <xf numFmtId="0" fontId="14" fillId="0" borderId="0" xfId="0" applyFont="1" applyAlignment="1">
      <alignment horizontal="left"/>
    </xf>
    <xf numFmtId="0" fontId="0" fillId="0" borderId="0" xfId="0" applyAlignment="1">
      <alignment horizontal="left"/>
    </xf>
    <xf numFmtId="0" fontId="6" fillId="0" borderId="0" xfId="0" applyFont="1" applyFill="1" applyAlignment="1">
      <alignment horizontal="left"/>
    </xf>
    <xf numFmtId="0" fontId="6" fillId="0" borderId="0" xfId="0" applyFont="1" applyFill="1" applyAlignment="1">
      <alignment horizontal="right"/>
    </xf>
    <xf numFmtId="3" fontId="5" fillId="0" borderId="0" xfId="0" applyNumberFormat="1" applyFont="1" applyFill="1" applyAlignment="1">
      <alignment horizontal="right"/>
    </xf>
    <xf numFmtId="0" fontId="5" fillId="0" borderId="2" xfId="0" applyFont="1" applyFill="1" applyBorder="1" applyAlignment="1">
      <alignment horizontal="right"/>
    </xf>
    <xf numFmtId="3" fontId="6" fillId="0" borderId="2" xfId="0" applyNumberFormat="1" applyFont="1" applyBorder="1" applyAlignment="1">
      <alignment horizontal="right"/>
    </xf>
    <xf numFmtId="0" fontId="6" fillId="0" borderId="0" xfId="0" applyFont="1" applyFill="1"/>
    <xf numFmtId="0" fontId="6" fillId="0" borderId="0" xfId="0" applyFont="1" applyFill="1" applyAlignment="1"/>
    <xf numFmtId="0" fontId="6" fillId="0" borderId="0" xfId="0" applyFont="1" applyAlignment="1">
      <alignment horizontal="left"/>
    </xf>
    <xf numFmtId="0" fontId="13" fillId="0" borderId="0" xfId="0" applyFont="1" applyAlignment="1">
      <alignment horizontal="left" wrapText="1"/>
    </xf>
    <xf numFmtId="0" fontId="13" fillId="0" borderId="0" xfId="0" applyFont="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12" fillId="0" borderId="0" xfId="0" applyFont="1" applyAlignment="1">
      <alignment horizontal="left" wrapText="1"/>
    </xf>
    <xf numFmtId="0" fontId="6" fillId="0" borderId="0" xfId="0" applyFont="1" applyAlignment="1">
      <alignment horizontal="left"/>
    </xf>
    <xf numFmtId="0" fontId="0" fillId="0" borderId="0" xfId="0" applyFill="1" applyAlignment="1">
      <alignment horizontal="left"/>
    </xf>
    <xf numFmtId="0" fontId="5" fillId="0" borderId="0" xfId="0" applyFont="1" applyFill="1" applyAlignment="1">
      <alignment horizontal="right" wrapText="1"/>
    </xf>
    <xf numFmtId="166" fontId="5" fillId="0" borderId="0" xfId="61" applyNumberFormat="1" applyFont="1" applyFill="1" applyBorder="1"/>
    <xf numFmtId="166" fontId="5" fillId="0" borderId="2" xfId="61" applyNumberFormat="1" applyFont="1" applyFill="1" applyBorder="1" applyAlignment="1">
      <alignment horizontal="right"/>
    </xf>
    <xf numFmtId="0" fontId="5" fillId="0" borderId="0" xfId="0" applyFont="1" applyFill="1" applyAlignment="1">
      <alignment horizontal="right" vertical="top" wrapText="1"/>
    </xf>
    <xf numFmtId="166" fontId="37" fillId="0" borderId="0" xfId="61" applyNumberFormat="1" applyFont="1" applyFill="1" applyBorder="1" applyAlignment="1">
      <alignment horizontal="right"/>
    </xf>
    <xf numFmtId="166" fontId="37" fillId="0" borderId="2" xfId="61" applyNumberFormat="1" applyFont="1" applyFill="1" applyBorder="1" applyAlignment="1">
      <alignment horizontal="right"/>
    </xf>
    <xf numFmtId="0" fontId="2" fillId="0" borderId="0" xfId="0" applyFont="1" applyAlignment="1">
      <alignment horizontal="left"/>
    </xf>
    <xf numFmtId="0" fontId="14" fillId="0" borderId="0" xfId="0" applyFont="1" applyAlignment="1">
      <alignment horizontal="center"/>
    </xf>
    <xf numFmtId="0" fontId="4" fillId="0" borderId="0" xfId="0" applyFont="1" applyAlignment="1">
      <alignment horizontal="left"/>
    </xf>
    <xf numFmtId="0" fontId="14" fillId="0" borderId="0" xfId="0" applyFont="1" applyAlignment="1">
      <alignment horizontal="left"/>
    </xf>
    <xf numFmtId="0" fontId="6" fillId="0" borderId="4" xfId="0" applyFont="1" applyBorder="1" applyAlignment="1">
      <alignment horizontal="center" wrapText="1"/>
    </xf>
    <xf numFmtId="0" fontId="6" fillId="0" borderId="0" xfId="0" applyFont="1" applyAlignment="1">
      <alignment horizontal="left" wrapText="1"/>
    </xf>
    <xf numFmtId="0" fontId="0" fillId="0" borderId="0" xfId="0" applyAlignment="1">
      <alignment horizontal="center"/>
    </xf>
    <xf numFmtId="0" fontId="0" fillId="0" borderId="0" xfId="0" applyAlignment="1">
      <alignment horizontal="left"/>
    </xf>
    <xf numFmtId="0" fontId="2" fillId="0" borderId="0" xfId="0" applyFont="1" applyAlignment="1">
      <alignment horizontal="left" wrapText="1"/>
    </xf>
    <xf numFmtId="0" fontId="6" fillId="0" borderId="3" xfId="0" applyFont="1" applyBorder="1" applyAlignment="1">
      <alignment horizontal="center"/>
    </xf>
    <xf numFmtId="0" fontId="13" fillId="0" borderId="0" xfId="0" applyFont="1" applyAlignment="1">
      <alignment horizontal="left" wrapText="1"/>
    </xf>
    <xf numFmtId="0" fontId="33" fillId="0" borderId="0" xfId="0" applyFont="1" applyAlignment="1">
      <alignment horizontal="left" wrapText="1"/>
    </xf>
    <xf numFmtId="6" fontId="32" fillId="0" borderId="0" xfId="0" applyNumberFormat="1" applyFont="1" applyAlignment="1">
      <alignment horizontal="right" wrapText="1"/>
    </xf>
    <xf numFmtId="0" fontId="13" fillId="0" borderId="4" xfId="0" applyFont="1" applyBorder="1" applyAlignment="1">
      <alignment horizontal="center" wrapText="1"/>
    </xf>
    <xf numFmtId="0" fontId="32" fillId="0" borderId="0" xfId="0" applyFont="1" applyAlignment="1">
      <alignment horizontal="right" wrapText="1"/>
    </xf>
    <xf numFmtId="0" fontId="32" fillId="0" borderId="9" xfId="0" applyFont="1" applyBorder="1" applyAlignment="1">
      <alignment horizontal="right" wrapText="1"/>
    </xf>
    <xf numFmtId="0" fontId="13" fillId="0" borderId="3" xfId="0" applyFont="1" applyBorder="1" applyAlignment="1">
      <alignment horizontal="center"/>
    </xf>
    <xf numFmtId="0" fontId="12" fillId="0" borderId="0" xfId="0" applyFont="1" applyAlignment="1">
      <alignment horizontal="left"/>
    </xf>
    <xf numFmtId="0" fontId="34" fillId="0" borderId="0" xfId="0" applyFont="1" applyAlignment="1">
      <alignment horizontal="left"/>
    </xf>
    <xf numFmtId="0" fontId="12" fillId="0" borderId="0" xfId="0" applyFont="1" applyAlignment="1">
      <alignment horizontal="center"/>
    </xf>
    <xf numFmtId="0" fontId="2" fillId="0" borderId="0" xfId="0" applyFont="1" applyAlignment="1">
      <alignment horizontal="left" vertical="top"/>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lignment horizontal="center" wrapText="1"/>
    </xf>
    <xf numFmtId="0" fontId="13" fillId="0" borderId="0" xfId="0" applyFont="1" applyAlignment="1">
      <alignment horizontal="center"/>
    </xf>
    <xf numFmtId="0" fontId="6" fillId="0" borderId="0" xfId="0" applyFont="1" applyBorder="1" applyAlignment="1">
      <alignment horizontal="left" wrapText="1"/>
    </xf>
    <xf numFmtId="0" fontId="6" fillId="0" borderId="0" xfId="0" applyFont="1" applyAlignment="1">
      <alignment horizontal="left" vertical="center" wrapText="1"/>
    </xf>
    <xf numFmtId="0" fontId="2" fillId="0" borderId="0" xfId="0" applyFont="1" applyAlignment="1">
      <alignment wrapText="1"/>
    </xf>
    <xf numFmtId="0" fontId="6" fillId="0" borderId="0" xfId="0" applyFont="1" applyAlignment="1">
      <alignment wrapText="1"/>
    </xf>
    <xf numFmtId="0" fontId="6" fillId="0" borderId="0" xfId="0" applyFont="1" applyFill="1" applyAlignment="1">
      <alignment horizontal="left" wrapText="1"/>
    </xf>
    <xf numFmtId="0" fontId="6" fillId="0" borderId="22" xfId="0" applyFont="1" applyBorder="1" applyAlignment="1">
      <alignment horizontal="center" wrapText="1"/>
    </xf>
    <xf numFmtId="0" fontId="6" fillId="0" borderId="9" xfId="0" applyFont="1" applyBorder="1" applyAlignment="1">
      <alignment horizontal="center" wrapText="1"/>
    </xf>
    <xf numFmtId="0" fontId="6" fillId="0" borderId="22" xfId="0" applyFont="1" applyFill="1" applyBorder="1" applyAlignment="1">
      <alignment horizontal="center" wrapText="1"/>
    </xf>
    <xf numFmtId="0" fontId="6" fillId="0" borderId="9" xfId="0" applyFont="1" applyFill="1" applyBorder="1" applyAlignment="1">
      <alignment horizontal="center" wrapText="1"/>
    </xf>
    <xf numFmtId="0" fontId="13" fillId="0" borderId="0" xfId="0" applyFont="1" applyBorder="1" applyAlignment="1">
      <alignment horizontal="center"/>
    </xf>
    <xf numFmtId="0" fontId="5" fillId="0" borderId="22" xfId="0" applyFont="1" applyBorder="1" applyAlignment="1">
      <alignment horizontal="right" wrapText="1"/>
    </xf>
    <xf numFmtId="0" fontId="5" fillId="0" borderId="9" xfId="0" applyFont="1" applyBorder="1" applyAlignment="1">
      <alignment horizontal="right" wrapText="1"/>
    </xf>
    <xf numFmtId="0" fontId="2" fillId="0" borderId="0" xfId="0" applyFont="1" applyAlignment="1">
      <alignment horizontal="left" vertical="top" wrapText="1"/>
    </xf>
    <xf numFmtId="0" fontId="6" fillId="0" borderId="0" xfId="0" applyFont="1" applyAlignment="1"/>
    <xf numFmtId="0" fontId="2" fillId="0" borderId="0" xfId="0" applyFont="1" applyAlignment="1">
      <alignment vertical="center" wrapText="1"/>
    </xf>
  </cellXfs>
  <cellStyles count="62">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xfId="2" builtinId="3"/>
    <cellStyle name="Comma 2" xfId="57" xr:uid="{00000000-0005-0000-0000-00001C000000}"/>
    <cellStyle name="Explanatory Text" xfId="25"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1" builtinId="8"/>
    <cellStyle name="Input" xfId="18" builtinId="20" customBuiltin="1"/>
    <cellStyle name="Linked Cell" xfId="21" builtinId="24" customBuiltin="1"/>
    <cellStyle name="Neutral" xfId="17" builtinId="28" customBuiltin="1"/>
    <cellStyle name="Normal" xfId="0" builtinId="0"/>
    <cellStyle name="Normal 2" xfId="6" xr:uid="{00000000-0005-0000-0000-000028000000}"/>
    <cellStyle name="Normal 3" xfId="5" xr:uid="{00000000-0005-0000-0000-000029000000}"/>
    <cellStyle name="Normal 3 2" xfId="9" xr:uid="{00000000-0005-0000-0000-00002A000000}"/>
    <cellStyle name="Normal 3 2 2" xfId="54" xr:uid="{00000000-0005-0000-0000-00002B000000}"/>
    <cellStyle name="Normal 3 2 3" xfId="60" xr:uid="{00000000-0005-0000-0000-00002C000000}"/>
    <cellStyle name="Normal 3 3" xfId="8" xr:uid="{00000000-0005-0000-0000-00002D000000}"/>
    <cellStyle name="Normal 3 3 2" xfId="53" xr:uid="{00000000-0005-0000-0000-00002E000000}"/>
    <cellStyle name="Normal 3 3 3" xfId="59" xr:uid="{00000000-0005-0000-0000-00002F000000}"/>
    <cellStyle name="Normal 3 4" xfId="52" xr:uid="{00000000-0005-0000-0000-000030000000}"/>
    <cellStyle name="Normal 3 5" xfId="58" xr:uid="{00000000-0005-0000-0000-000031000000}"/>
    <cellStyle name="Normal 4" xfId="3" xr:uid="{00000000-0005-0000-0000-000032000000}"/>
    <cellStyle name="Normal 5" xfId="56" xr:uid="{00000000-0005-0000-0000-000033000000}"/>
    <cellStyle name="Normal 6" xfId="51" xr:uid="{00000000-0005-0000-0000-000034000000}"/>
    <cellStyle name="Normal 7" xfId="55" xr:uid="{00000000-0005-0000-0000-000035000000}"/>
    <cellStyle name="Note" xfId="24" builtinId="10" customBuiltin="1"/>
    <cellStyle name="Output" xfId="19" builtinId="21" customBuiltin="1"/>
    <cellStyle name="Percent" xfId="61" builtinId="5"/>
    <cellStyle name="Percent 2" xfId="7" xr:uid="{00000000-0005-0000-0000-000038000000}"/>
    <cellStyle name="Percent 3" xfId="4" xr:uid="{00000000-0005-0000-0000-000039000000}"/>
    <cellStyle name="Title" xfId="10" builtinId="15" customBuiltin="1"/>
    <cellStyle name="Total" xfId="26" builtinId="25" customBuiltin="1"/>
    <cellStyle name="Warning Text" xfId="2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asic.gov.au/asic/asic.nsf"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599612</xdr:colOff>
      <xdr:row>0</xdr:row>
      <xdr:rowOff>828675</xdr:rowOff>
    </xdr:to>
    <xdr:pic>
      <xdr:nvPicPr>
        <xdr:cNvPr id="2" name="Picture 1" descr="ASIC - Australian Securities &amp; Investments Commission">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6282862" cy="828675"/>
        </a:xfrm>
        <a:prstGeom prst="rect">
          <a:avLst/>
        </a:prstGeom>
        <a:noFill/>
      </xdr:spPr>
    </xdr:pic>
    <xdr:clientData/>
  </xdr:twoCellAnchor>
  <xdr:twoCellAnchor editAs="oneCell">
    <xdr:from>
      <xdr:col>0</xdr:col>
      <xdr:colOff>0</xdr:colOff>
      <xdr:row>0</xdr:row>
      <xdr:rowOff>0</xdr:rowOff>
    </xdr:from>
    <xdr:to>
      <xdr:col>1</xdr:col>
      <xdr:colOff>609600</xdr:colOff>
      <xdr:row>0</xdr:row>
      <xdr:rowOff>850580</xdr:rowOff>
    </xdr:to>
    <xdr:pic>
      <xdr:nvPicPr>
        <xdr:cNvPr id="3" name="Picture 1" descr="ASIC - Australian Securities &amp; Investments Commissio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0</xdr:colOff>
      <xdr:row>0</xdr:row>
      <xdr:rowOff>0</xdr:rowOff>
    </xdr:from>
    <xdr:to>
      <xdr:col>1</xdr:col>
      <xdr:colOff>5666912</xdr:colOff>
      <xdr:row>0</xdr:row>
      <xdr:rowOff>828675</xdr:rowOff>
    </xdr:to>
    <xdr:pic>
      <xdr:nvPicPr>
        <xdr:cNvPr id="4" name="Picture 1" descr="ASIC - Australian Securities &amp; Investments Commission">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6282862" cy="828675"/>
        </a:xfrm>
        <a:prstGeom prst="rect">
          <a:avLst/>
        </a:prstGeom>
        <a:noFill/>
      </xdr:spPr>
    </xdr:pic>
    <xdr:clientData/>
  </xdr:twoCellAnchor>
  <xdr:twoCellAnchor editAs="oneCell">
    <xdr:from>
      <xdr:col>0</xdr:col>
      <xdr:colOff>0</xdr:colOff>
      <xdr:row>0</xdr:row>
      <xdr:rowOff>0</xdr:rowOff>
    </xdr:from>
    <xdr:to>
      <xdr:col>1</xdr:col>
      <xdr:colOff>5791200</xdr:colOff>
      <xdr:row>0</xdr:row>
      <xdr:rowOff>850580</xdr:rowOff>
    </xdr:to>
    <xdr:pic>
      <xdr:nvPicPr>
        <xdr:cNvPr id="5" name="Picture 1" descr="ASIC - Australian Securities &amp; Investments Commissio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6400800" cy="84423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682625</xdr:colOff>
      <xdr:row>0</xdr:row>
      <xdr:rowOff>869630</xdr:rowOff>
    </xdr:to>
    <xdr:pic>
      <xdr:nvPicPr>
        <xdr:cNvPr id="2" name="Picture 1" descr="ASIC - Australian Securities &amp; Investments Commission">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682625</xdr:colOff>
      <xdr:row>0</xdr:row>
      <xdr:rowOff>866455</xdr:rowOff>
    </xdr:to>
    <xdr:pic>
      <xdr:nvPicPr>
        <xdr:cNvPr id="2" name="Picture 1" descr="ASIC - Australian Securities &amp; Investments Commission">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682625</xdr:colOff>
      <xdr:row>0</xdr:row>
      <xdr:rowOff>866455</xdr:rowOff>
    </xdr:to>
    <xdr:pic>
      <xdr:nvPicPr>
        <xdr:cNvPr id="2" name="Picture 1" descr="ASIC - Australian Securities &amp; Investments Commission">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377825</xdr:colOff>
      <xdr:row>0</xdr:row>
      <xdr:rowOff>869630</xdr:rowOff>
    </xdr:to>
    <xdr:pic>
      <xdr:nvPicPr>
        <xdr:cNvPr id="2" name="Picture 1" descr="ASIC - Australian Securities &amp; Investments Commission">
          <a:extLst>
            <a:ext uri="{FF2B5EF4-FFF2-40B4-BE49-F238E27FC236}">
              <a16:creationId xmlns:a16="http://schemas.microsoft.com/office/drawing/2014/main" id="{AC76B3EE-2FD2-40A4-849D-3D03F4F232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702425" cy="85058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673100</xdr:colOff>
      <xdr:row>0</xdr:row>
      <xdr:rowOff>847405</xdr:rowOff>
    </xdr:to>
    <xdr:pic>
      <xdr:nvPicPr>
        <xdr:cNvPr id="4" name="Picture 1" descr="ASIC - Australian Securities &amp; Investments Commissio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672465</xdr:colOff>
      <xdr:row>0</xdr:row>
      <xdr:rowOff>867090</xdr:rowOff>
    </xdr:to>
    <xdr:pic>
      <xdr:nvPicPr>
        <xdr:cNvPr id="2" name="Picture 1" descr="ASIC - Australian Securities &amp; Investments Commissio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692900" cy="84740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682625</xdr:colOff>
      <xdr:row>0</xdr:row>
      <xdr:rowOff>868995</xdr:rowOff>
    </xdr:to>
    <xdr:pic>
      <xdr:nvPicPr>
        <xdr:cNvPr id="2" name="Picture 1" descr="ASIC - Australian Securities &amp; Investments Commissio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5</xdr:col>
      <xdr:colOff>663575</xdr:colOff>
      <xdr:row>0</xdr:row>
      <xdr:rowOff>869630</xdr:rowOff>
    </xdr:to>
    <xdr:pic>
      <xdr:nvPicPr>
        <xdr:cNvPr id="2" name="Picture 1" descr="ASIC - Australian Securities &amp; Investments Commissio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5</xdr:col>
      <xdr:colOff>72349</xdr:colOff>
      <xdr:row>0</xdr:row>
      <xdr:rowOff>876300</xdr:rowOff>
    </xdr:to>
    <xdr:pic>
      <xdr:nvPicPr>
        <xdr:cNvPr id="3" name="Picture 2" descr="ASIC - Australian Securities &amp; Investments Commission">
          <a:extLst>
            <a:ext uri="{FF2B5EF4-FFF2-40B4-BE49-F238E27FC236}">
              <a16:creationId xmlns:a16="http://schemas.microsoft.com/office/drawing/2014/main" id="{E6E3CF04-83EB-4B2B-B44F-F3F6A41ABA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6771599" cy="8763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682625</xdr:colOff>
      <xdr:row>0</xdr:row>
      <xdr:rowOff>866455</xdr:rowOff>
    </xdr:to>
    <xdr:pic>
      <xdr:nvPicPr>
        <xdr:cNvPr id="2" name="Picture 1" descr="ASIC - Australian Securities &amp; Investments Commissio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682625</xdr:colOff>
      <xdr:row>0</xdr:row>
      <xdr:rowOff>869630</xdr:rowOff>
    </xdr:to>
    <xdr:pic>
      <xdr:nvPicPr>
        <xdr:cNvPr id="2" name="Picture 1" descr="ASIC - Australian Securities &amp; Investments Commission">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682625</xdr:colOff>
      <xdr:row>0</xdr:row>
      <xdr:rowOff>853120</xdr:rowOff>
    </xdr:to>
    <xdr:pic>
      <xdr:nvPicPr>
        <xdr:cNvPr id="2" name="Picture 1" descr="ASIC - Australian Securities &amp; Investments Commission">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wnload.asic.gov.au/media/4108700/rep507-published-14-december-2016.pdf" TargetMode="External"/><Relationship Id="rId13" Type="http://schemas.openxmlformats.org/officeDocument/2006/relationships/hyperlink" Target="https://download.asic.gov.au/media/4936726/rep596-published-14-november-2018.pdf" TargetMode="External"/><Relationship Id="rId3" Type="http://schemas.openxmlformats.org/officeDocument/2006/relationships/hyperlink" Target="http://www.asic.gov.au/asic/asic.nsf/byheadline/Insolvency-statistics-Series-3.1--2009-2010?openDocument" TargetMode="External"/><Relationship Id="rId7" Type="http://schemas.openxmlformats.org/officeDocument/2006/relationships/hyperlink" Target="https://download.asic.gov.au/media/3454357/rep-456-published-17-november-2015.pdf" TargetMode="External"/><Relationship Id="rId12" Type="http://schemas.openxmlformats.org/officeDocument/2006/relationships/hyperlink" Target="https://asic.gov.au/media/1914730/rep412-published-29-september-2014.pdf" TargetMode="External"/><Relationship Id="rId2" Type="http://schemas.openxmlformats.org/officeDocument/2006/relationships/hyperlink" Target="http://www.asic.gov.au/" TargetMode="External"/><Relationship Id="rId1" Type="http://schemas.openxmlformats.org/officeDocument/2006/relationships/hyperlink" Target="http://www.asic.gov.au/asic/asic.nsf/byheadline/Copyright+%26+linking+to+our+websites?openDocument" TargetMode="External"/><Relationship Id="rId6" Type="http://schemas.openxmlformats.org/officeDocument/2006/relationships/hyperlink" Target="http://www.asic.gov.au/asic/asic.nsf/byHeadline/Insolvency-statistics-Series-3.3" TargetMode="External"/><Relationship Id="rId11" Type="http://schemas.openxmlformats.org/officeDocument/2006/relationships/hyperlink" Target="https://asic.gov.au/media/1344428/rep372-published-17-October-2013.pdf" TargetMode="External"/><Relationship Id="rId5" Type="http://schemas.openxmlformats.org/officeDocument/2006/relationships/hyperlink" Target="http://www.asic.gov.au/asic/asic.nsf/byheadline/How+to+interpret+ASIC+insolvency+statistics?openDocument" TargetMode="External"/><Relationship Id="rId15" Type="http://schemas.openxmlformats.org/officeDocument/2006/relationships/drawing" Target="../drawings/drawing1.xml"/><Relationship Id="rId10" Type="http://schemas.openxmlformats.org/officeDocument/2006/relationships/hyperlink" Target="https://asic.gov.au/media/2195190/rep297-published-7-september-2012.pdf" TargetMode="External"/><Relationship Id="rId4" Type="http://schemas.openxmlformats.org/officeDocument/2006/relationships/hyperlink" Target="http://www.asic.gov.au/asic/asic.nsf/byheadline/Regulatory+guides?openDocument" TargetMode="External"/><Relationship Id="rId9" Type="http://schemas.openxmlformats.org/officeDocument/2006/relationships/hyperlink" Target="https://download.asic.gov.au/media/4570724/rep558-published-12-december-2017.pdf"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sic.gov.au/asic/asic.nsf/byheadline/Copyright+%26+linking+to+our+websites?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sic.gov.au/asic/asic.nsf/byheadline/Copyright+%26+linking+to+our+websites?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sic.gov.au/asic/asic.nsf/byheadline/Copyright+%26+linking+to+our+websites?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sic.gov.au/asic/asic.nsf/byheadline/Copyright+%26+linking+to+our+websites?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sic.gov.au/asic/asic.nsf/byheadline/Copyright+%26+linking+to+our+websites?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sic.gov.au/asic/asic.nsf/byheadline/Copyright+%26+linking+to+our+websites?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sic.gov.au/asic/asic.nsf/byheadline/Copyright+%26+linking+to+our+websites?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sic.gov.au/asic/asic.nsf/byheadline/Copyright+%26+linking+to+our+websites?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sic.gov.au/asic/asic.nsf/byheadline/Copyright+%26+linking+to+our+websites?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sic.gov.au/asic/asic.nsf/byheadline/Copyright+%26+linking+to+our+websites?openDocument" TargetMode="External"/><Relationship Id="rId1" Type="http://schemas.openxmlformats.org/officeDocument/2006/relationships/hyperlink" Target="http://www.asic.gov.au/asic/asic.nsf/byheadline/Copyright+%26+linking+to+our+websites?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sic.gov.au/asic/asic.nsf/byheadline/Copyright+%26+linking+to+our+websites?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sic.gov.au/asic/asic.nsf/byheadline/Copyright+%26+linking+to+our+websites?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showGridLines="0" tabSelected="1" zoomScaleNormal="100" workbookViewId="0">
      <selection activeCell="B1" sqref="B1"/>
    </sheetView>
  </sheetViews>
  <sheetFormatPr defaultRowHeight="14.5" x14ac:dyDescent="0.35"/>
  <cols>
    <col min="2" max="2" width="90.7265625" customWidth="1"/>
    <col min="3" max="18" width="10.7265625" customWidth="1"/>
  </cols>
  <sheetData>
    <row r="1" spans="1:11" ht="75" customHeight="1" x14ac:dyDescent="0.35">
      <c r="A1" s="4"/>
    </row>
    <row r="2" spans="1:11" ht="15.75" customHeight="1" x14ac:dyDescent="0.35">
      <c r="A2" s="5" t="s">
        <v>220</v>
      </c>
    </row>
    <row r="3" spans="1:11" s="105" customFormat="1" ht="25" customHeight="1" x14ac:dyDescent="0.35">
      <c r="A3" s="175" t="s">
        <v>292</v>
      </c>
      <c r="B3" s="175"/>
      <c r="C3" s="175"/>
      <c r="D3" s="175"/>
      <c r="E3" s="175"/>
      <c r="F3" s="175"/>
      <c r="G3" s="175"/>
      <c r="H3" s="175"/>
      <c r="I3" s="175"/>
      <c r="J3" s="175"/>
      <c r="K3" s="175"/>
    </row>
    <row r="4" spans="1:11" x14ac:dyDescent="0.35">
      <c r="A4" s="160"/>
      <c r="B4" s="160"/>
      <c r="C4" s="160"/>
      <c r="D4" s="160"/>
      <c r="E4" s="160"/>
      <c r="F4" s="160"/>
      <c r="G4" s="160"/>
      <c r="H4" s="160"/>
      <c r="I4" s="160"/>
      <c r="J4" s="160"/>
      <c r="K4" s="160"/>
    </row>
    <row r="5" spans="1:11" ht="15" customHeight="1" x14ac:dyDescent="0.35">
      <c r="A5" s="6" t="s">
        <v>223</v>
      </c>
    </row>
    <row r="6" spans="1:11" s="105" customFormat="1" x14ac:dyDescent="0.35">
      <c r="A6" s="105" t="s">
        <v>224</v>
      </c>
    </row>
    <row r="8" spans="1:11" ht="15.5" x14ac:dyDescent="0.35">
      <c r="B8" s="5" t="s">
        <v>1</v>
      </c>
    </row>
    <row r="9" spans="1:11" x14ac:dyDescent="0.35">
      <c r="B9" s="7" t="s">
        <v>2</v>
      </c>
    </row>
    <row r="10" spans="1:11" ht="15" customHeight="1" x14ac:dyDescent="0.35">
      <c r="B10" s="8" t="s">
        <v>225</v>
      </c>
    </row>
    <row r="11" spans="1:11" ht="15" customHeight="1" x14ac:dyDescent="0.35">
      <c r="B11" s="8" t="s">
        <v>226</v>
      </c>
    </row>
    <row r="12" spans="1:11" ht="15" customHeight="1" x14ac:dyDescent="0.35">
      <c r="B12" s="8" t="s">
        <v>227</v>
      </c>
    </row>
    <row r="13" spans="1:11" s="15" customFormat="1" ht="15" customHeight="1" x14ac:dyDescent="0.35">
      <c r="B13" s="8" t="s">
        <v>228</v>
      </c>
    </row>
    <row r="14" spans="1:11" ht="15" customHeight="1" x14ac:dyDescent="0.35">
      <c r="B14" s="8" t="s">
        <v>229</v>
      </c>
    </row>
    <row r="15" spans="1:11" ht="15" customHeight="1" x14ac:dyDescent="0.35">
      <c r="B15" s="8" t="s">
        <v>230</v>
      </c>
    </row>
    <row r="16" spans="1:11" ht="15" customHeight="1" x14ac:dyDescent="0.35">
      <c r="B16" s="8" t="s">
        <v>231</v>
      </c>
    </row>
    <row r="17" spans="2:2" ht="15" customHeight="1" x14ac:dyDescent="0.35">
      <c r="B17" s="8" t="s">
        <v>232</v>
      </c>
    </row>
    <row r="18" spans="2:2" s="2" customFormat="1" ht="15" customHeight="1" x14ac:dyDescent="0.2">
      <c r="B18" s="8" t="s">
        <v>233</v>
      </c>
    </row>
    <row r="19" spans="2:2" s="2" customFormat="1" ht="15" customHeight="1" x14ac:dyDescent="0.2">
      <c r="B19" s="8" t="s">
        <v>234</v>
      </c>
    </row>
    <row r="20" spans="2:2" s="2" customFormat="1" ht="15" customHeight="1" x14ac:dyDescent="0.2">
      <c r="B20" s="8" t="s">
        <v>235</v>
      </c>
    </row>
    <row r="22" spans="2:2" ht="15.5" x14ac:dyDescent="0.35">
      <c r="B22" s="9"/>
    </row>
    <row r="23" spans="2:2" ht="15.5" x14ac:dyDescent="0.35">
      <c r="B23" s="10" t="s">
        <v>3</v>
      </c>
    </row>
    <row r="25" spans="2:2" x14ac:dyDescent="0.35">
      <c r="B25" s="6" t="s">
        <v>0</v>
      </c>
    </row>
    <row r="26" spans="2:2" x14ac:dyDescent="0.35">
      <c r="B26" s="1" t="s">
        <v>4</v>
      </c>
    </row>
    <row r="27" spans="2:2" x14ac:dyDescent="0.35">
      <c r="B27" s="1" t="s">
        <v>236</v>
      </c>
    </row>
    <row r="28" spans="2:2" x14ac:dyDescent="0.35">
      <c r="B28" s="1" t="s">
        <v>237</v>
      </c>
    </row>
    <row r="29" spans="2:2" x14ac:dyDescent="0.35">
      <c r="B29" s="29" t="s">
        <v>289</v>
      </c>
    </row>
    <row r="30" spans="2:2" x14ac:dyDescent="0.35">
      <c r="B30" s="29" t="s">
        <v>290</v>
      </c>
    </row>
    <row r="31" spans="2:2" x14ac:dyDescent="0.35">
      <c r="B31" s="29" t="s">
        <v>5</v>
      </c>
    </row>
    <row r="32" spans="2:2" x14ac:dyDescent="0.35">
      <c r="B32" s="29" t="s">
        <v>6</v>
      </c>
    </row>
    <row r="33" spans="2:2" x14ac:dyDescent="0.35">
      <c r="B33" s="29" t="s">
        <v>291</v>
      </c>
    </row>
    <row r="34" spans="2:2" x14ac:dyDescent="0.35">
      <c r="B34" s="29" t="s">
        <v>7</v>
      </c>
    </row>
    <row r="35" spans="2:2" x14ac:dyDescent="0.35">
      <c r="B35" s="29" t="s">
        <v>8</v>
      </c>
    </row>
    <row r="36" spans="2:2" x14ac:dyDescent="0.35">
      <c r="B36" s="1" t="s">
        <v>9</v>
      </c>
    </row>
    <row r="39" spans="2:2" ht="15.5" x14ac:dyDescent="0.35">
      <c r="B39" s="5" t="s">
        <v>10</v>
      </c>
    </row>
    <row r="40" spans="2:2" ht="15" customHeight="1" x14ac:dyDescent="0.35"/>
    <row r="41" spans="2:2" ht="15" customHeight="1" x14ac:dyDescent="0.35">
      <c r="B41" s="3" t="s">
        <v>11</v>
      </c>
    </row>
    <row r="44" spans="2:2" x14ac:dyDescent="0.35">
      <c r="B44" s="11" t="s">
        <v>12</v>
      </c>
    </row>
  </sheetData>
  <hyperlinks>
    <hyperlink ref="B44" r:id="rId1" xr:uid="{00000000-0004-0000-0000-000000000000}"/>
    <hyperlink ref="B23" r:id="rId2" xr:uid="{00000000-0004-0000-0000-000001000000}"/>
    <hyperlink ref="B10" location="'3.1.1'!A1" display="Table 3.1.1 - Initial Schedule B reports electronically lodged by region and industry" xr:uid="{00000000-0004-0000-0000-000002000000}"/>
    <hyperlink ref="B11" location="'3.1.2'!A1" display="Table 3.1.2.1 - Initial Schedule B reports electronically lodged—Size of company as measured by number of FTEs and industry" xr:uid="{00000000-0004-0000-0000-000003000000}"/>
    <hyperlink ref="B12" location="'3.1.3'!A1" display="Table 3.1.3.1 - Initial Schedule B reports electronically lodged—Nominated causes of failure by industry" xr:uid="{00000000-0004-0000-0000-000005000000}"/>
    <hyperlink ref="B13" location="'3.1.4.1 to 3.1.4.4'!A6" display="Table 3.1.4.1 - Initial external administrators' reports—Possible misconduct by industry" xr:uid="{00000000-0004-0000-0000-000007000000}"/>
    <hyperlink ref="B14" location="'3.1.5'!A1" display="Table 3.1.5.1 - Initial Schedule B reports electronically lodged—Assets, liabilities and deficiency by industry " xr:uid="{00000000-0004-0000-0000-000009000000}"/>
    <hyperlink ref="B15" location="'3.1.6.1.1 to 3.1.6.2.6'!A1" display="Table 3.1.6.1.1 - Initial Schedule B reports electronically lodged—Unpaid employee entitlements (wages) by industry " xr:uid="{00000000-0004-0000-0000-00000B000000}"/>
    <hyperlink ref="B16" location="'3.1.7'!A1" display="Table 3.1.7.1 - Initial Schedule B reports electronically lodged—Secured creditors by industry" xr:uid="{00000000-0004-0000-0000-00000D000000}"/>
    <hyperlink ref="B17" location="'3.1.8'!A1" display="Table 3.1.8.1 - Initial Schedule B reports electronically lodged—Unpaid taxes and charges by industry " xr:uid="{00000000-0004-0000-0000-000011000000}"/>
    <hyperlink ref="B18" location="'3.1.9'!A1" display="Table 3.1.9.1 - Initial Schedule B reports electronically lodged—Unsecured creditors by industry " xr:uid="{00000000-0004-0000-0000-000013000000}"/>
    <hyperlink ref="B20" location="'3.1.10'!A32" display="Table 3.1.10.2 - Initial Schedule B reports electronically lodged—Selected external administrator's remuneration by region" xr:uid="{00000000-0004-0000-0000-00001B000000}"/>
    <hyperlink ref="B20" location="'3.1.11.3.1 to 3.1.11.3.5'!A1" display="Table 3.1.11.3.1 - Initial external administrators' reports—Estimated debts incurred after date of insolvency compared to estimated assets" xr:uid="{00000000-0004-0000-0000-000028000000}"/>
    <hyperlink ref="B27" r:id="rId3" display="SERIES 3.2: External administrators' reports for selected industries, 1 July 2009–30 June 2010" xr:uid="{00000000-0004-0000-0000-00002B000000}"/>
    <hyperlink ref="B36" r:id="rId4" location="rg16" xr:uid="{00000000-0004-0000-0000-00002C000000}"/>
    <hyperlink ref="B26" r:id="rId5" xr:uid="{00000000-0004-0000-0000-00002D000000}"/>
    <hyperlink ref="B28" r:id="rId6" display="SERIES 3.3: External administrators' reports time series for 1 July 2004–30 June 2010" xr:uid="{00000000-0004-0000-0000-00002F000000}"/>
    <hyperlink ref="B32" r:id="rId7" xr:uid="{00000000-0004-0000-0000-000031000000}"/>
    <hyperlink ref="B31" r:id="rId8" xr:uid="{00000000-0004-0000-0000-000032000000}"/>
    <hyperlink ref="B30" r:id="rId9" display="REPORT 558: Insolvency statistics: External administrator's reports 1 July 2016–30 June 2017" xr:uid="{00000000-0004-0000-0000-000033000000}"/>
    <hyperlink ref="B35" r:id="rId10" xr:uid="{238F66F6-6AAD-4DA4-9F26-D1894ACCDD52}"/>
    <hyperlink ref="B34" r:id="rId11" xr:uid="{079DECDB-09AE-47BF-9C0D-BF4E887EA63D}"/>
    <hyperlink ref="B33" r:id="rId12" display="REPORT 412: Insolvency statistics: External administrator's reports 1 July 2013–30 June 2014" xr:uid="{9E1387CF-DA00-4205-929F-DF103A19784D}"/>
    <hyperlink ref="B29" r:id="rId13" display="REPORT 596: Insolvency statistics: External administrator's reports 1 July 2017-30 June 2018" xr:uid="{E9CD5804-5AA4-4463-B4F0-3AE0833676AD}"/>
    <hyperlink ref="B19" location="' 3.1.10.1.1 to  3.1.10.2.1'!A1" display="Table 3.1.10.1.1 - Initial external administrators' reports—Remuneration by industry" xr:uid="{00000000-0004-0000-0000-000015000000}"/>
  </hyperlinks>
  <pageMargins left="0.70866141732283472" right="0.70866141732283472" top="0.74803149606299213" bottom="0.4" header="0.31496062992125984" footer="0.31496062992125984"/>
  <pageSetup paperSize="9" scale="87" orientation="portrait" r:id="rId14"/>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3"/>
  <sheetViews>
    <sheetView zoomScaleNormal="100" workbookViewId="0">
      <selection sqref="A1:I1"/>
    </sheetView>
  </sheetViews>
  <sheetFormatPr defaultColWidth="11.54296875" defaultRowHeight="14.5" x14ac:dyDescent="0.35"/>
  <cols>
    <col min="1" max="1" width="32.26953125" customWidth="1"/>
    <col min="2" max="9" width="10.7265625" customWidth="1"/>
    <col min="185" max="185" width="51.54296875" customWidth="1"/>
    <col min="188" max="188" width="12" customWidth="1"/>
    <col min="441" max="441" width="51.54296875" customWidth="1"/>
    <col min="444" max="444" width="12" customWidth="1"/>
    <col min="697" max="697" width="51.54296875" customWidth="1"/>
    <col min="700" max="700" width="12" customWidth="1"/>
    <col min="953" max="953" width="51.54296875" customWidth="1"/>
    <col min="956" max="956" width="12" customWidth="1"/>
    <col min="1209" max="1209" width="51.54296875" customWidth="1"/>
    <col min="1212" max="1212" width="12" customWidth="1"/>
    <col min="1465" max="1465" width="51.54296875" customWidth="1"/>
    <col min="1468" max="1468" width="12" customWidth="1"/>
    <col min="1721" max="1721" width="51.54296875" customWidth="1"/>
    <col min="1724" max="1724" width="12" customWidth="1"/>
    <col min="1977" max="1977" width="51.54296875" customWidth="1"/>
    <col min="1980" max="1980" width="12" customWidth="1"/>
    <col min="2233" max="2233" width="51.54296875" customWidth="1"/>
    <col min="2236" max="2236" width="12" customWidth="1"/>
    <col min="2489" max="2489" width="51.54296875" customWidth="1"/>
    <col min="2492" max="2492" width="12" customWidth="1"/>
    <col min="2745" max="2745" width="51.54296875" customWidth="1"/>
    <col min="2748" max="2748" width="12" customWidth="1"/>
    <col min="3001" max="3001" width="51.54296875" customWidth="1"/>
    <col min="3004" max="3004" width="12" customWidth="1"/>
    <col min="3257" max="3257" width="51.54296875" customWidth="1"/>
    <col min="3260" max="3260" width="12" customWidth="1"/>
    <col min="3513" max="3513" width="51.54296875" customWidth="1"/>
    <col min="3516" max="3516" width="12" customWidth="1"/>
    <col min="3769" max="3769" width="51.54296875" customWidth="1"/>
    <col min="3772" max="3772" width="12" customWidth="1"/>
    <col min="4025" max="4025" width="51.54296875" customWidth="1"/>
    <col min="4028" max="4028" width="12" customWidth="1"/>
    <col min="4281" max="4281" width="51.54296875" customWidth="1"/>
    <col min="4284" max="4284" width="12" customWidth="1"/>
    <col min="4537" max="4537" width="51.54296875" customWidth="1"/>
    <col min="4540" max="4540" width="12" customWidth="1"/>
    <col min="4793" max="4793" width="51.54296875" customWidth="1"/>
    <col min="4796" max="4796" width="12" customWidth="1"/>
    <col min="5049" max="5049" width="51.54296875" customWidth="1"/>
    <col min="5052" max="5052" width="12" customWidth="1"/>
    <col min="5305" max="5305" width="51.54296875" customWidth="1"/>
    <col min="5308" max="5308" width="12" customWidth="1"/>
    <col min="5561" max="5561" width="51.54296875" customWidth="1"/>
    <col min="5564" max="5564" width="12" customWidth="1"/>
    <col min="5817" max="5817" width="51.54296875" customWidth="1"/>
    <col min="5820" max="5820" width="12" customWidth="1"/>
    <col min="6073" max="6073" width="51.54296875" customWidth="1"/>
    <col min="6076" max="6076" width="12" customWidth="1"/>
    <col min="6329" max="6329" width="51.54296875" customWidth="1"/>
    <col min="6332" max="6332" width="12" customWidth="1"/>
    <col min="6585" max="6585" width="51.54296875" customWidth="1"/>
    <col min="6588" max="6588" width="12" customWidth="1"/>
    <col min="6841" max="6841" width="51.54296875" customWidth="1"/>
    <col min="6844" max="6844" width="12" customWidth="1"/>
    <col min="7097" max="7097" width="51.54296875" customWidth="1"/>
    <col min="7100" max="7100" width="12" customWidth="1"/>
    <col min="7353" max="7353" width="51.54296875" customWidth="1"/>
    <col min="7356" max="7356" width="12" customWidth="1"/>
    <col min="7609" max="7609" width="51.54296875" customWidth="1"/>
    <col min="7612" max="7612" width="12" customWidth="1"/>
    <col min="7865" max="7865" width="51.54296875" customWidth="1"/>
    <col min="7868" max="7868" width="12" customWidth="1"/>
    <col min="8121" max="8121" width="51.54296875" customWidth="1"/>
    <col min="8124" max="8124" width="12" customWidth="1"/>
    <col min="8377" max="8377" width="51.54296875" customWidth="1"/>
    <col min="8380" max="8380" width="12" customWidth="1"/>
    <col min="8633" max="8633" width="51.54296875" customWidth="1"/>
    <col min="8636" max="8636" width="12" customWidth="1"/>
    <col min="8889" max="8889" width="51.54296875" customWidth="1"/>
    <col min="8892" max="8892" width="12" customWidth="1"/>
    <col min="9145" max="9145" width="51.54296875" customWidth="1"/>
    <col min="9148" max="9148" width="12" customWidth="1"/>
    <col min="9401" max="9401" width="51.54296875" customWidth="1"/>
    <col min="9404" max="9404" width="12" customWidth="1"/>
    <col min="9657" max="9657" width="51.54296875" customWidth="1"/>
    <col min="9660" max="9660" width="12" customWidth="1"/>
    <col min="9913" max="9913" width="51.54296875" customWidth="1"/>
    <col min="9916" max="9916" width="12" customWidth="1"/>
    <col min="10169" max="10169" width="51.54296875" customWidth="1"/>
    <col min="10172" max="10172" width="12" customWidth="1"/>
    <col min="10425" max="10425" width="51.54296875" customWidth="1"/>
    <col min="10428" max="10428" width="12" customWidth="1"/>
    <col min="10681" max="10681" width="51.54296875" customWidth="1"/>
    <col min="10684" max="10684" width="12" customWidth="1"/>
    <col min="10937" max="10937" width="51.54296875" customWidth="1"/>
    <col min="10940" max="10940" width="12" customWidth="1"/>
    <col min="11193" max="11193" width="51.54296875" customWidth="1"/>
    <col min="11196" max="11196" width="12" customWidth="1"/>
    <col min="11449" max="11449" width="51.54296875" customWidth="1"/>
    <col min="11452" max="11452" width="12" customWidth="1"/>
    <col min="11705" max="11705" width="51.54296875" customWidth="1"/>
    <col min="11708" max="11708" width="12" customWidth="1"/>
    <col min="11961" max="11961" width="51.54296875" customWidth="1"/>
    <col min="11964" max="11964" width="12" customWidth="1"/>
    <col min="12217" max="12217" width="51.54296875" customWidth="1"/>
    <col min="12220" max="12220" width="12" customWidth="1"/>
    <col min="12473" max="12473" width="51.54296875" customWidth="1"/>
    <col min="12476" max="12476" width="12" customWidth="1"/>
    <col min="12729" max="12729" width="51.54296875" customWidth="1"/>
    <col min="12732" max="12732" width="12" customWidth="1"/>
    <col min="12985" max="12985" width="51.54296875" customWidth="1"/>
    <col min="12988" max="12988" width="12" customWidth="1"/>
    <col min="13241" max="13241" width="51.54296875" customWidth="1"/>
    <col min="13244" max="13244" width="12" customWidth="1"/>
    <col min="13497" max="13497" width="51.54296875" customWidth="1"/>
    <col min="13500" max="13500" width="12" customWidth="1"/>
    <col min="13753" max="13753" width="51.54296875" customWidth="1"/>
    <col min="13756" max="13756" width="12" customWidth="1"/>
    <col min="14009" max="14009" width="51.54296875" customWidth="1"/>
    <col min="14012" max="14012" width="12" customWidth="1"/>
    <col min="14265" max="14265" width="51.54296875" customWidth="1"/>
    <col min="14268" max="14268" width="12" customWidth="1"/>
    <col min="14521" max="14521" width="51.54296875" customWidth="1"/>
    <col min="14524" max="14524" width="12" customWidth="1"/>
    <col min="14777" max="14777" width="51.54296875" customWidth="1"/>
    <col min="14780" max="14780" width="12" customWidth="1"/>
    <col min="15033" max="15033" width="51.54296875" customWidth="1"/>
    <col min="15036" max="15036" width="12" customWidth="1"/>
    <col min="15289" max="15289" width="51.54296875" customWidth="1"/>
    <col min="15292" max="15292" width="12" customWidth="1"/>
    <col min="15545" max="15545" width="51.54296875" customWidth="1"/>
    <col min="15548" max="15548" width="12" customWidth="1"/>
    <col min="15801" max="15801" width="51.54296875" customWidth="1"/>
    <col min="15804" max="15804" width="12" customWidth="1"/>
    <col min="16057" max="16057" width="51.54296875" customWidth="1"/>
    <col min="16060" max="16060" width="12" customWidth="1"/>
  </cols>
  <sheetData>
    <row r="1" spans="1:9" ht="75" customHeight="1" x14ac:dyDescent="0.35">
      <c r="A1" s="188"/>
      <c r="B1" s="188"/>
      <c r="C1" s="188"/>
      <c r="D1" s="188"/>
      <c r="E1" s="188"/>
      <c r="F1" s="188"/>
      <c r="G1" s="188"/>
      <c r="H1" s="188"/>
      <c r="I1" s="188"/>
    </row>
    <row r="2" spans="1:9" ht="15" customHeight="1" x14ac:dyDescent="0.35">
      <c r="A2" s="184" t="str">
        <f>+Contents!A2</f>
        <v>Statistics about corporate insolvency in Australia</v>
      </c>
      <c r="B2" s="184"/>
      <c r="C2" s="184"/>
      <c r="D2" s="184"/>
      <c r="E2" s="184"/>
      <c r="F2" s="184"/>
      <c r="G2" s="184"/>
      <c r="H2" s="184"/>
      <c r="I2" s="184"/>
    </row>
    <row r="3" spans="1:9" ht="25" customHeight="1" x14ac:dyDescent="0.35">
      <c r="A3" s="189" t="str">
        <f>Contents!A3</f>
        <v>Released: January 2023</v>
      </c>
      <c r="B3" s="189"/>
      <c r="C3" s="189"/>
      <c r="D3" s="189"/>
      <c r="E3" s="189"/>
      <c r="F3" s="189"/>
      <c r="G3" s="189"/>
      <c r="H3" s="189"/>
      <c r="I3" s="189"/>
    </row>
    <row r="4" spans="1:9" s="14" customFormat="1" ht="27.75" customHeight="1" x14ac:dyDescent="0.35">
      <c r="A4" s="190" t="s">
        <v>279</v>
      </c>
      <c r="B4" s="190"/>
      <c r="C4" s="190"/>
      <c r="D4" s="190"/>
      <c r="E4" s="190"/>
      <c r="F4" s="190"/>
      <c r="G4" s="190"/>
      <c r="H4" s="190"/>
      <c r="I4" s="190"/>
    </row>
    <row r="5" spans="1:9" ht="15" customHeight="1" x14ac:dyDescent="0.35">
      <c r="A5" s="187" t="s">
        <v>14</v>
      </c>
      <c r="B5" s="186" t="s">
        <v>150</v>
      </c>
      <c r="C5" s="186"/>
      <c r="D5" s="186"/>
      <c r="E5" s="186"/>
      <c r="F5" s="186"/>
      <c r="G5" s="186"/>
      <c r="H5" s="186"/>
      <c r="I5" s="186"/>
    </row>
    <row r="6" spans="1:9" ht="20" x14ac:dyDescent="0.35">
      <c r="A6" s="187"/>
      <c r="B6" s="25" t="s">
        <v>147</v>
      </c>
      <c r="C6" s="25" t="s">
        <v>151</v>
      </c>
      <c r="D6" s="110" t="s">
        <v>114</v>
      </c>
      <c r="E6" s="110" t="s">
        <v>132</v>
      </c>
      <c r="F6" s="110" t="s">
        <v>152</v>
      </c>
      <c r="G6" s="22" t="s">
        <v>153</v>
      </c>
      <c r="H6" s="22" t="s">
        <v>136</v>
      </c>
      <c r="I6" s="23" t="s">
        <v>45</v>
      </c>
    </row>
    <row r="7" spans="1:9" x14ac:dyDescent="0.35">
      <c r="A7" s="8" t="s">
        <v>25</v>
      </c>
      <c r="B7" s="39">
        <v>74</v>
      </c>
      <c r="C7" s="39">
        <v>315</v>
      </c>
      <c r="D7" s="39">
        <v>142</v>
      </c>
      <c r="E7" s="39">
        <v>52</v>
      </c>
      <c r="F7" s="39">
        <v>15</v>
      </c>
      <c r="G7" s="39">
        <v>5</v>
      </c>
      <c r="H7" s="39">
        <v>20</v>
      </c>
      <c r="I7" s="13">
        <f t="shared" ref="I7:I26" si="0">SUM(B7:H7)</f>
        <v>623</v>
      </c>
    </row>
    <row r="8" spans="1:9" x14ac:dyDescent="0.35">
      <c r="A8" s="8" t="s">
        <v>26</v>
      </c>
      <c r="B8" s="39">
        <v>5</v>
      </c>
      <c r="C8" s="39">
        <v>8</v>
      </c>
      <c r="D8" s="39">
        <v>7</v>
      </c>
      <c r="E8" s="39">
        <v>2</v>
      </c>
      <c r="F8" s="39">
        <v>2</v>
      </c>
      <c r="G8" s="39">
        <v>2</v>
      </c>
      <c r="H8" s="39">
        <v>1</v>
      </c>
      <c r="I8" s="13">
        <f t="shared" si="0"/>
        <v>27</v>
      </c>
    </row>
    <row r="9" spans="1:9" x14ac:dyDescent="0.35">
      <c r="A9" s="8" t="s">
        <v>27</v>
      </c>
      <c r="B9" s="39">
        <v>7</v>
      </c>
      <c r="C9" s="39">
        <v>26</v>
      </c>
      <c r="D9" s="39">
        <v>5</v>
      </c>
      <c r="E9" s="39">
        <v>3</v>
      </c>
      <c r="F9" s="39">
        <v>0</v>
      </c>
      <c r="G9" s="39">
        <v>4</v>
      </c>
      <c r="H9" s="39">
        <v>5</v>
      </c>
      <c r="I9" s="13">
        <f t="shared" si="0"/>
        <v>50</v>
      </c>
    </row>
    <row r="10" spans="1:9" x14ac:dyDescent="0.35">
      <c r="A10" s="8" t="s">
        <v>28</v>
      </c>
      <c r="B10" s="39">
        <v>8</v>
      </c>
      <c r="C10" s="39">
        <v>16</v>
      </c>
      <c r="D10" s="39">
        <v>10</v>
      </c>
      <c r="E10" s="39">
        <v>7</v>
      </c>
      <c r="F10" s="39">
        <v>3</v>
      </c>
      <c r="G10" s="39">
        <v>2</v>
      </c>
      <c r="H10" s="39">
        <v>1</v>
      </c>
      <c r="I10" s="13">
        <f t="shared" si="0"/>
        <v>47</v>
      </c>
    </row>
    <row r="11" spans="1:9" ht="13.15" customHeight="1" x14ac:dyDescent="0.35">
      <c r="A11" s="8" t="s">
        <v>29</v>
      </c>
      <c r="B11" s="39">
        <v>202</v>
      </c>
      <c r="C11" s="39">
        <v>304</v>
      </c>
      <c r="D11" s="39">
        <v>176</v>
      </c>
      <c r="E11" s="39">
        <v>114</v>
      </c>
      <c r="F11" s="39">
        <v>60</v>
      </c>
      <c r="G11" s="39">
        <v>57</v>
      </c>
      <c r="H11" s="39">
        <v>40</v>
      </c>
      <c r="I11" s="13">
        <f t="shared" si="0"/>
        <v>953</v>
      </c>
    </row>
    <row r="12" spans="1:9" x14ac:dyDescent="0.35">
      <c r="A12" s="8" t="s">
        <v>30</v>
      </c>
      <c r="B12" s="39">
        <v>19</v>
      </c>
      <c r="C12" s="39">
        <v>17</v>
      </c>
      <c r="D12" s="39">
        <v>17</v>
      </c>
      <c r="E12" s="39">
        <v>3</v>
      </c>
      <c r="F12" s="39">
        <v>2</v>
      </c>
      <c r="G12" s="39">
        <v>4</v>
      </c>
      <c r="H12" s="39">
        <v>0</v>
      </c>
      <c r="I12" s="13">
        <f t="shared" si="0"/>
        <v>62</v>
      </c>
    </row>
    <row r="13" spans="1:9" x14ac:dyDescent="0.35">
      <c r="A13" s="8" t="s">
        <v>31</v>
      </c>
      <c r="B13" s="39">
        <v>17</v>
      </c>
      <c r="C13" s="39">
        <v>45</v>
      </c>
      <c r="D13" s="39">
        <v>22</v>
      </c>
      <c r="E13" s="39">
        <v>19</v>
      </c>
      <c r="F13" s="39">
        <v>5</v>
      </c>
      <c r="G13" s="39">
        <v>7</v>
      </c>
      <c r="H13" s="39">
        <v>2</v>
      </c>
      <c r="I13" s="13">
        <f t="shared" si="0"/>
        <v>117</v>
      </c>
    </row>
    <row r="14" spans="1:9" x14ac:dyDescent="0.35">
      <c r="A14" s="8" t="s">
        <v>32</v>
      </c>
      <c r="B14" s="39">
        <v>50</v>
      </c>
      <c r="C14" s="39">
        <v>32</v>
      </c>
      <c r="D14" s="39">
        <v>10</v>
      </c>
      <c r="E14" s="39">
        <v>6</v>
      </c>
      <c r="F14" s="39">
        <v>4</v>
      </c>
      <c r="G14" s="39">
        <v>1</v>
      </c>
      <c r="H14" s="39">
        <v>27</v>
      </c>
      <c r="I14" s="13">
        <f t="shared" si="0"/>
        <v>130</v>
      </c>
    </row>
    <row r="15" spans="1:9" x14ac:dyDescent="0.35">
      <c r="A15" s="8" t="s">
        <v>33</v>
      </c>
      <c r="B15" s="39">
        <v>13</v>
      </c>
      <c r="C15" s="39">
        <v>28</v>
      </c>
      <c r="D15" s="39">
        <v>9</v>
      </c>
      <c r="E15" s="39">
        <v>2</v>
      </c>
      <c r="F15" s="39">
        <v>2</v>
      </c>
      <c r="G15" s="39">
        <v>2</v>
      </c>
      <c r="H15" s="39">
        <v>2</v>
      </c>
      <c r="I15" s="13">
        <f t="shared" si="0"/>
        <v>58</v>
      </c>
    </row>
    <row r="16" spans="1:9" x14ac:dyDescent="0.35">
      <c r="A16" s="8" t="s">
        <v>34</v>
      </c>
      <c r="B16" s="39">
        <v>22</v>
      </c>
      <c r="C16" s="39">
        <v>25</v>
      </c>
      <c r="D16" s="39">
        <v>15</v>
      </c>
      <c r="E16" s="39">
        <v>16</v>
      </c>
      <c r="F16" s="39">
        <v>6</v>
      </c>
      <c r="G16" s="39">
        <v>9</v>
      </c>
      <c r="H16" s="39">
        <v>11</v>
      </c>
      <c r="I16" s="13">
        <f t="shared" si="0"/>
        <v>104</v>
      </c>
    </row>
    <row r="17" spans="1:9" x14ac:dyDescent="0.35">
      <c r="A17" s="8" t="s">
        <v>35</v>
      </c>
      <c r="B17" s="39">
        <v>10</v>
      </c>
      <c r="C17" s="39">
        <v>25</v>
      </c>
      <c r="D17" s="39">
        <v>25</v>
      </c>
      <c r="E17" s="39">
        <v>21</v>
      </c>
      <c r="F17" s="39">
        <v>14</v>
      </c>
      <c r="G17" s="39">
        <v>27</v>
      </c>
      <c r="H17" s="39">
        <v>9</v>
      </c>
      <c r="I17" s="13">
        <f t="shared" si="0"/>
        <v>131</v>
      </c>
    </row>
    <row r="18" spans="1:9" x14ac:dyDescent="0.35">
      <c r="A18" s="8" t="s">
        <v>36</v>
      </c>
      <c r="B18" s="39">
        <v>17</v>
      </c>
      <c r="C18" s="39">
        <v>45</v>
      </c>
      <c r="D18" s="39">
        <v>24</v>
      </c>
      <c r="E18" s="39">
        <v>10</v>
      </c>
      <c r="F18" s="39">
        <v>5</v>
      </c>
      <c r="G18" s="39">
        <v>8</v>
      </c>
      <c r="H18" s="39">
        <v>2</v>
      </c>
      <c r="I18" s="13">
        <f t="shared" si="0"/>
        <v>111</v>
      </c>
    </row>
    <row r="19" spans="1:9" x14ac:dyDescent="0.35">
      <c r="A19" s="8" t="s">
        <v>37</v>
      </c>
      <c r="B19" s="39">
        <v>16</v>
      </c>
      <c r="C19" s="39">
        <v>11</v>
      </c>
      <c r="D19" s="39">
        <v>3</v>
      </c>
      <c r="E19" s="39">
        <v>1</v>
      </c>
      <c r="F19" s="39">
        <v>1</v>
      </c>
      <c r="G19" s="39">
        <v>19</v>
      </c>
      <c r="H19" s="39">
        <v>2</v>
      </c>
      <c r="I19" s="13">
        <f t="shared" si="0"/>
        <v>53</v>
      </c>
    </row>
    <row r="20" spans="1:9" x14ac:dyDescent="0.35">
      <c r="A20" s="8" t="s">
        <v>38</v>
      </c>
      <c r="B20" s="39">
        <v>226</v>
      </c>
      <c r="C20" s="39">
        <v>440</v>
      </c>
      <c r="D20" s="39">
        <v>184</v>
      </c>
      <c r="E20" s="39">
        <v>94</v>
      </c>
      <c r="F20" s="39">
        <v>55</v>
      </c>
      <c r="G20" s="39">
        <v>46</v>
      </c>
      <c r="H20" s="39">
        <v>87</v>
      </c>
      <c r="I20" s="13">
        <f t="shared" si="0"/>
        <v>1132</v>
      </c>
    </row>
    <row r="21" spans="1:9" x14ac:dyDescent="0.35">
      <c r="A21" s="8" t="s">
        <v>39</v>
      </c>
      <c r="B21" s="39">
        <v>9</v>
      </c>
      <c r="C21" s="39">
        <v>28</v>
      </c>
      <c r="D21" s="39">
        <v>17</v>
      </c>
      <c r="E21" s="39">
        <v>5</v>
      </c>
      <c r="F21" s="39">
        <v>8</v>
      </c>
      <c r="G21" s="39">
        <v>1</v>
      </c>
      <c r="H21" s="39">
        <v>3</v>
      </c>
      <c r="I21" s="13">
        <f t="shared" si="0"/>
        <v>71</v>
      </c>
    </row>
    <row r="22" spans="1:9" x14ac:dyDescent="0.35">
      <c r="A22" s="8" t="s">
        <v>40</v>
      </c>
      <c r="B22" s="39">
        <v>1</v>
      </c>
      <c r="C22" s="39">
        <v>2</v>
      </c>
      <c r="D22" s="39">
        <v>2</v>
      </c>
      <c r="E22" s="39">
        <v>1</v>
      </c>
      <c r="F22" s="39">
        <v>1</v>
      </c>
      <c r="G22" s="39">
        <v>0</v>
      </c>
      <c r="H22" s="39">
        <v>0</v>
      </c>
      <c r="I22" s="13">
        <f t="shared" si="0"/>
        <v>7</v>
      </c>
    </row>
    <row r="23" spans="1:9" x14ac:dyDescent="0.35">
      <c r="A23" s="8" t="s">
        <v>41</v>
      </c>
      <c r="B23" s="39">
        <v>30</v>
      </c>
      <c r="C23" s="39">
        <v>40</v>
      </c>
      <c r="D23" s="39">
        <v>18</v>
      </c>
      <c r="E23" s="39">
        <v>5</v>
      </c>
      <c r="F23" s="39">
        <v>1</v>
      </c>
      <c r="G23" s="39">
        <v>4</v>
      </c>
      <c r="H23" s="39">
        <v>8</v>
      </c>
      <c r="I23" s="13">
        <f t="shared" si="0"/>
        <v>106</v>
      </c>
    </row>
    <row r="24" spans="1:9" x14ac:dyDescent="0.35">
      <c r="A24" s="8" t="s">
        <v>42</v>
      </c>
      <c r="B24" s="39">
        <v>55</v>
      </c>
      <c r="C24" s="39">
        <v>168</v>
      </c>
      <c r="D24" s="39">
        <v>48</v>
      </c>
      <c r="E24" s="39">
        <v>22</v>
      </c>
      <c r="F24" s="39">
        <v>13</v>
      </c>
      <c r="G24" s="39">
        <v>13</v>
      </c>
      <c r="H24" s="39">
        <v>11</v>
      </c>
      <c r="I24" s="13">
        <f t="shared" si="0"/>
        <v>330</v>
      </c>
    </row>
    <row r="25" spans="1:9" x14ac:dyDescent="0.35">
      <c r="A25" s="8" t="s">
        <v>43</v>
      </c>
      <c r="B25" s="39">
        <v>31</v>
      </c>
      <c r="C25" s="39">
        <v>79</v>
      </c>
      <c r="D25" s="39">
        <v>21</v>
      </c>
      <c r="E25" s="39">
        <v>22</v>
      </c>
      <c r="F25" s="39">
        <v>8</v>
      </c>
      <c r="G25" s="39">
        <v>7</v>
      </c>
      <c r="H25" s="39">
        <v>8</v>
      </c>
      <c r="I25" s="13">
        <f t="shared" si="0"/>
        <v>176</v>
      </c>
    </row>
    <row r="26" spans="1:9" x14ac:dyDescent="0.35">
      <c r="A26" s="8" t="s">
        <v>44</v>
      </c>
      <c r="B26" s="39">
        <v>27</v>
      </c>
      <c r="C26" s="39">
        <v>36</v>
      </c>
      <c r="D26" s="39">
        <v>11</v>
      </c>
      <c r="E26" s="39">
        <v>8</v>
      </c>
      <c r="F26" s="39">
        <v>1</v>
      </c>
      <c r="G26" s="39">
        <v>1</v>
      </c>
      <c r="H26" s="39">
        <v>6</v>
      </c>
      <c r="I26" s="13">
        <f t="shared" si="0"/>
        <v>90</v>
      </c>
    </row>
    <row r="27" spans="1:9" x14ac:dyDescent="0.35">
      <c r="A27" s="24" t="s">
        <v>45</v>
      </c>
      <c r="B27" s="30">
        <f>SUM(B7:B26)</f>
        <v>839</v>
      </c>
      <c r="C27" s="30">
        <f t="shared" ref="C27:H27" si="1">SUM(C7:C26)</f>
        <v>1690</v>
      </c>
      <c r="D27" s="30">
        <f t="shared" si="1"/>
        <v>766</v>
      </c>
      <c r="E27" s="30">
        <f t="shared" si="1"/>
        <v>413</v>
      </c>
      <c r="F27" s="30">
        <f t="shared" si="1"/>
        <v>206</v>
      </c>
      <c r="G27" s="30">
        <f t="shared" si="1"/>
        <v>219</v>
      </c>
      <c r="H27" s="30">
        <f t="shared" si="1"/>
        <v>245</v>
      </c>
      <c r="I27" s="30">
        <f>SUM(I7:I26)</f>
        <v>4378</v>
      </c>
    </row>
    <row r="28" spans="1:9" ht="30" customHeight="1" x14ac:dyDescent="0.35">
      <c r="A28" s="191"/>
      <c r="B28" s="191"/>
      <c r="C28" s="191"/>
      <c r="D28" s="191"/>
      <c r="E28" s="191"/>
      <c r="F28" s="191"/>
      <c r="G28" s="191"/>
      <c r="H28" s="191"/>
      <c r="I28" s="191"/>
    </row>
    <row r="29" spans="1:9" s="15" customFormat="1" ht="30" customHeight="1" x14ac:dyDescent="0.35">
      <c r="A29" s="190" t="s">
        <v>280</v>
      </c>
      <c r="B29" s="190"/>
      <c r="C29" s="190"/>
      <c r="D29" s="190"/>
      <c r="E29" s="190"/>
      <c r="F29" s="190"/>
      <c r="G29" s="190"/>
      <c r="H29" s="190"/>
      <c r="I29" s="190"/>
    </row>
    <row r="30" spans="1:9" s="15" customFormat="1" ht="15" customHeight="1" x14ac:dyDescent="0.35">
      <c r="A30" s="187" t="s">
        <v>13</v>
      </c>
      <c r="B30" s="186" t="s">
        <v>150</v>
      </c>
      <c r="C30" s="186"/>
      <c r="D30" s="186"/>
      <c r="E30" s="186"/>
      <c r="F30" s="186"/>
      <c r="G30" s="186"/>
      <c r="H30" s="186"/>
      <c r="I30" s="186"/>
    </row>
    <row r="31" spans="1:9" s="15" customFormat="1" ht="20" x14ac:dyDescent="0.35">
      <c r="A31" s="187"/>
      <c r="B31" s="25" t="s">
        <v>147</v>
      </c>
      <c r="C31" s="25" t="s">
        <v>151</v>
      </c>
      <c r="D31" s="110" t="s">
        <v>114</v>
      </c>
      <c r="E31" s="110" t="s">
        <v>132</v>
      </c>
      <c r="F31" s="110" t="s">
        <v>152</v>
      </c>
      <c r="G31" s="22" t="s">
        <v>153</v>
      </c>
      <c r="H31" s="22" t="s">
        <v>136</v>
      </c>
      <c r="I31" s="23" t="s">
        <v>45</v>
      </c>
    </row>
    <row r="32" spans="1:9" s="15" customFormat="1" x14ac:dyDescent="0.35">
      <c r="A32" s="8" t="s">
        <v>15</v>
      </c>
      <c r="B32" s="12">
        <v>16</v>
      </c>
      <c r="C32" s="12">
        <v>39</v>
      </c>
      <c r="D32" s="12">
        <v>14</v>
      </c>
      <c r="E32" s="12">
        <v>4</v>
      </c>
      <c r="F32" s="12">
        <v>1</v>
      </c>
      <c r="G32" s="12">
        <v>2</v>
      </c>
      <c r="H32" s="12">
        <v>2</v>
      </c>
      <c r="I32" s="13">
        <f t="shared" ref="I32:I39" si="2">SUM(B32:H32)</f>
        <v>78</v>
      </c>
    </row>
    <row r="33" spans="1:9" s="15" customFormat="1" x14ac:dyDescent="0.35">
      <c r="A33" s="8" t="s">
        <v>16</v>
      </c>
      <c r="B33" s="12">
        <v>363</v>
      </c>
      <c r="C33" s="12">
        <v>678</v>
      </c>
      <c r="D33" s="12">
        <v>304</v>
      </c>
      <c r="E33" s="12">
        <v>156</v>
      </c>
      <c r="F33" s="12">
        <v>92</v>
      </c>
      <c r="G33" s="12">
        <v>104</v>
      </c>
      <c r="H33" s="12">
        <v>99</v>
      </c>
      <c r="I33" s="13">
        <f t="shared" si="2"/>
        <v>1796</v>
      </c>
    </row>
    <row r="34" spans="1:9" s="15" customFormat="1" x14ac:dyDescent="0.35">
      <c r="A34" s="8" t="s">
        <v>17</v>
      </c>
      <c r="B34" s="12">
        <v>1</v>
      </c>
      <c r="C34" s="12">
        <v>8</v>
      </c>
      <c r="D34" s="12">
        <v>4</v>
      </c>
      <c r="E34" s="12">
        <v>3</v>
      </c>
      <c r="F34" s="12">
        <v>1</v>
      </c>
      <c r="G34" s="12">
        <v>1</v>
      </c>
      <c r="H34" s="12">
        <v>1</v>
      </c>
      <c r="I34" s="13">
        <f t="shared" si="2"/>
        <v>19</v>
      </c>
    </row>
    <row r="35" spans="1:9" s="15" customFormat="1" x14ac:dyDescent="0.35">
      <c r="A35" s="8" t="s">
        <v>18</v>
      </c>
      <c r="B35" s="12">
        <v>154</v>
      </c>
      <c r="C35" s="12">
        <v>341</v>
      </c>
      <c r="D35" s="12">
        <v>159</v>
      </c>
      <c r="E35" s="12">
        <v>79</v>
      </c>
      <c r="F35" s="12">
        <v>26</v>
      </c>
      <c r="G35" s="12">
        <v>44</v>
      </c>
      <c r="H35" s="12">
        <v>46</v>
      </c>
      <c r="I35" s="13">
        <f t="shared" si="2"/>
        <v>849</v>
      </c>
    </row>
    <row r="36" spans="1:9" s="15" customFormat="1" ht="13.15" customHeight="1" x14ac:dyDescent="0.35">
      <c r="A36" s="8" t="s">
        <v>19</v>
      </c>
      <c r="B36" s="12">
        <v>21</v>
      </c>
      <c r="C36" s="12">
        <v>77</v>
      </c>
      <c r="D36" s="12">
        <v>24</v>
      </c>
      <c r="E36" s="12">
        <v>10</v>
      </c>
      <c r="F36" s="12">
        <v>4</v>
      </c>
      <c r="G36" s="12">
        <v>6</v>
      </c>
      <c r="H36" s="12">
        <v>9</v>
      </c>
      <c r="I36" s="13">
        <f t="shared" si="2"/>
        <v>151</v>
      </c>
    </row>
    <row r="37" spans="1:9" s="15" customFormat="1" x14ac:dyDescent="0.35">
      <c r="A37" s="8" t="s">
        <v>20</v>
      </c>
      <c r="B37" s="12">
        <v>3</v>
      </c>
      <c r="C37" s="12">
        <v>9</v>
      </c>
      <c r="D37" s="12">
        <v>1</v>
      </c>
      <c r="E37" s="12">
        <v>2</v>
      </c>
      <c r="F37" s="12">
        <v>2</v>
      </c>
      <c r="G37" s="12">
        <v>0</v>
      </c>
      <c r="H37" s="12">
        <v>0</v>
      </c>
      <c r="I37" s="13">
        <f t="shared" si="2"/>
        <v>17</v>
      </c>
    </row>
    <row r="38" spans="1:9" s="15" customFormat="1" x14ac:dyDescent="0.35">
      <c r="A38" s="8" t="s">
        <v>21</v>
      </c>
      <c r="B38" s="12">
        <v>220</v>
      </c>
      <c r="C38" s="12">
        <v>385</v>
      </c>
      <c r="D38" s="12">
        <v>189</v>
      </c>
      <c r="E38" s="12">
        <v>114</v>
      </c>
      <c r="F38" s="12">
        <v>61</v>
      </c>
      <c r="G38" s="12">
        <v>49</v>
      </c>
      <c r="H38" s="12">
        <v>77</v>
      </c>
      <c r="I38" s="13">
        <f t="shared" si="2"/>
        <v>1095</v>
      </c>
    </row>
    <row r="39" spans="1:9" s="15" customFormat="1" x14ac:dyDescent="0.35">
      <c r="A39" s="8" t="s">
        <v>22</v>
      </c>
      <c r="B39" s="12">
        <v>61</v>
      </c>
      <c r="C39" s="12">
        <v>153</v>
      </c>
      <c r="D39" s="12">
        <v>71</v>
      </c>
      <c r="E39" s="12">
        <v>45</v>
      </c>
      <c r="F39" s="12">
        <v>19</v>
      </c>
      <c r="G39" s="12">
        <v>13</v>
      </c>
      <c r="H39" s="12">
        <v>11</v>
      </c>
      <c r="I39" s="13">
        <f t="shared" si="2"/>
        <v>373</v>
      </c>
    </row>
    <row r="40" spans="1:9" s="15" customFormat="1" x14ac:dyDescent="0.35">
      <c r="A40" s="24" t="s">
        <v>45</v>
      </c>
      <c r="B40" s="30">
        <f t="shared" ref="B40:I40" si="3">SUM(B32:B39)</f>
        <v>839</v>
      </c>
      <c r="C40" s="30">
        <f t="shared" si="3"/>
        <v>1690</v>
      </c>
      <c r="D40" s="30">
        <f t="shared" si="3"/>
        <v>766</v>
      </c>
      <c r="E40" s="30">
        <f t="shared" si="3"/>
        <v>413</v>
      </c>
      <c r="F40" s="30">
        <f t="shared" si="3"/>
        <v>206</v>
      </c>
      <c r="G40" s="30">
        <f t="shared" si="3"/>
        <v>219</v>
      </c>
      <c r="H40" s="30">
        <f t="shared" si="3"/>
        <v>245</v>
      </c>
      <c r="I40" s="30">
        <f t="shared" si="3"/>
        <v>4378</v>
      </c>
    </row>
    <row r="41" spans="1:9" x14ac:dyDescent="0.35">
      <c r="A41" s="16"/>
    </row>
    <row r="42" spans="1:9" x14ac:dyDescent="0.35">
      <c r="A42" s="71" t="str">
        <f>+'3.1.1'!A29</f>
        <v>Note: Statistics after 28 March 2020 by region are based upon 'principal place of business' and not 'registered office'.</v>
      </c>
    </row>
    <row r="43" spans="1:9" x14ac:dyDescent="0.35">
      <c r="A43" s="11" t="s">
        <v>12</v>
      </c>
    </row>
  </sheetData>
  <sortState xmlns:xlrd2="http://schemas.microsoft.com/office/spreadsheetml/2017/richdata2" ref="M9:R27">
    <sortCondition ref="M9:M27"/>
  </sortState>
  <mergeCells count="10">
    <mergeCell ref="A5:A6"/>
    <mergeCell ref="A30:A31"/>
    <mergeCell ref="A1:I1"/>
    <mergeCell ref="A2:I2"/>
    <mergeCell ref="A3:I3"/>
    <mergeCell ref="A4:I4"/>
    <mergeCell ref="A29:I29"/>
    <mergeCell ref="B5:I5"/>
    <mergeCell ref="B30:I30"/>
    <mergeCell ref="A28:I28"/>
  </mergeCells>
  <hyperlinks>
    <hyperlink ref="A43" r:id="rId1" xr:uid="{00000000-0004-0000-0900-000000000000}"/>
  </hyperlinks>
  <pageMargins left="0.70866141732283472" right="0.70866141732283472" top="0.74803149606299213" bottom="0.74803149606299213" header="0.31496062992125984" footer="0.31496062992125984"/>
  <pageSetup paperSize="9" scale="73" fitToHeight="0" orientation="portrait" r:id="rId2"/>
  <ignoredErrors>
    <ignoredError sqref="B27 B40" formulaRange="1"/>
    <ignoredError sqref="B6 B31" numberStoredAsText="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6"/>
  <sheetViews>
    <sheetView zoomScaleNormal="100" workbookViewId="0">
      <selection sqref="A1:AA1"/>
    </sheetView>
  </sheetViews>
  <sheetFormatPr defaultColWidth="11.54296875" defaultRowHeight="14.5" x14ac:dyDescent="0.35"/>
  <cols>
    <col min="1" max="1" width="32.26953125" style="15" customWidth="1"/>
    <col min="2" max="7" width="10.7265625" style="15" customWidth="1"/>
    <col min="8" max="8" width="2.453125" style="134" customWidth="1"/>
    <col min="9" max="16" width="10.7265625" style="15" customWidth="1"/>
    <col min="17" max="17" width="2.7265625" style="134" customWidth="1"/>
    <col min="18" max="18" width="10.7265625" style="14" customWidth="1"/>
    <col min="19" max="19" width="2.26953125" style="151" customWidth="1"/>
    <col min="20" max="25" width="10.7265625" style="15" customWidth="1"/>
    <col min="26" max="26" width="3.54296875" style="15" customWidth="1"/>
    <col min="27" max="27" width="10.7265625" style="15" customWidth="1"/>
    <col min="28" max="28" width="9.453125" style="14" customWidth="1"/>
    <col min="29" max="29" width="10.26953125" style="14" customWidth="1"/>
    <col min="30" max="202" width="11.54296875" style="14"/>
    <col min="203" max="203" width="51.54296875" style="14" customWidth="1"/>
    <col min="204" max="205" width="11.54296875" style="14"/>
    <col min="206" max="206" width="12" style="14" customWidth="1"/>
    <col min="207" max="458" width="11.54296875" style="14"/>
    <col min="459" max="459" width="51.54296875" style="14" customWidth="1"/>
    <col min="460" max="461" width="11.54296875" style="14"/>
    <col min="462" max="462" width="12" style="14" customWidth="1"/>
    <col min="463" max="714" width="11.54296875" style="14"/>
    <col min="715" max="715" width="51.54296875" style="14" customWidth="1"/>
    <col min="716" max="717" width="11.54296875" style="14"/>
    <col min="718" max="718" width="12" style="14" customWidth="1"/>
    <col min="719" max="970" width="11.54296875" style="14"/>
    <col min="971" max="971" width="51.54296875" style="14" customWidth="1"/>
    <col min="972" max="973" width="11.54296875" style="14"/>
    <col min="974" max="974" width="12" style="14" customWidth="1"/>
    <col min="975" max="1226" width="11.54296875" style="14"/>
    <col min="1227" max="1227" width="51.54296875" style="14" customWidth="1"/>
    <col min="1228" max="1229" width="11.54296875" style="14"/>
    <col min="1230" max="1230" width="12" style="14" customWidth="1"/>
    <col min="1231" max="1482" width="11.54296875" style="14"/>
    <col min="1483" max="1483" width="51.54296875" style="14" customWidth="1"/>
    <col min="1484" max="1485" width="11.54296875" style="14"/>
    <col min="1486" max="1486" width="12" style="14" customWidth="1"/>
    <col min="1487" max="1738" width="11.54296875" style="14"/>
    <col min="1739" max="1739" width="51.54296875" style="14" customWidth="1"/>
    <col min="1740" max="1741" width="11.54296875" style="14"/>
    <col min="1742" max="1742" width="12" style="14" customWidth="1"/>
    <col min="1743" max="1994" width="11.54296875" style="14"/>
    <col min="1995" max="1995" width="51.54296875" style="14" customWidth="1"/>
    <col min="1996" max="1997" width="11.54296875" style="14"/>
    <col min="1998" max="1998" width="12" style="14" customWidth="1"/>
    <col min="1999" max="2250" width="11.54296875" style="14"/>
    <col min="2251" max="2251" width="51.54296875" style="14" customWidth="1"/>
    <col min="2252" max="2253" width="11.54296875" style="14"/>
    <col min="2254" max="2254" width="12" style="14" customWidth="1"/>
    <col min="2255" max="2506" width="11.54296875" style="14"/>
    <col min="2507" max="2507" width="51.54296875" style="14" customWidth="1"/>
    <col min="2508" max="2509" width="11.54296875" style="14"/>
    <col min="2510" max="2510" width="12" style="14" customWidth="1"/>
    <col min="2511" max="2762" width="11.54296875" style="14"/>
    <col min="2763" max="2763" width="51.54296875" style="14" customWidth="1"/>
    <col min="2764" max="2765" width="11.54296875" style="14"/>
    <col min="2766" max="2766" width="12" style="14" customWidth="1"/>
    <col min="2767" max="3018" width="11.54296875" style="14"/>
    <col min="3019" max="3019" width="51.54296875" style="14" customWidth="1"/>
    <col min="3020" max="3021" width="11.54296875" style="14"/>
    <col min="3022" max="3022" width="12" style="14" customWidth="1"/>
    <col min="3023" max="3274" width="11.54296875" style="14"/>
    <col min="3275" max="3275" width="51.54296875" style="14" customWidth="1"/>
    <col min="3276" max="3277" width="11.54296875" style="14"/>
    <col min="3278" max="3278" width="12" style="14" customWidth="1"/>
    <col min="3279" max="3530" width="11.54296875" style="14"/>
    <col min="3531" max="3531" width="51.54296875" style="14" customWidth="1"/>
    <col min="3532" max="3533" width="11.54296875" style="14"/>
    <col min="3534" max="3534" width="12" style="14" customWidth="1"/>
    <col min="3535" max="3786" width="11.54296875" style="14"/>
    <col min="3787" max="3787" width="51.54296875" style="14" customWidth="1"/>
    <col min="3788" max="3789" width="11.54296875" style="14"/>
    <col min="3790" max="3790" width="12" style="14" customWidth="1"/>
    <col min="3791" max="4042" width="11.54296875" style="14"/>
    <col min="4043" max="4043" width="51.54296875" style="14" customWidth="1"/>
    <col min="4044" max="4045" width="11.54296875" style="14"/>
    <col min="4046" max="4046" width="12" style="14" customWidth="1"/>
    <col min="4047" max="4298" width="11.54296875" style="14"/>
    <col min="4299" max="4299" width="51.54296875" style="14" customWidth="1"/>
    <col min="4300" max="4301" width="11.54296875" style="14"/>
    <col min="4302" max="4302" width="12" style="14" customWidth="1"/>
    <col min="4303" max="4554" width="11.54296875" style="14"/>
    <col min="4555" max="4555" width="51.54296875" style="14" customWidth="1"/>
    <col min="4556" max="4557" width="11.54296875" style="14"/>
    <col min="4558" max="4558" width="12" style="14" customWidth="1"/>
    <col min="4559" max="4810" width="11.54296875" style="14"/>
    <col min="4811" max="4811" width="51.54296875" style="14" customWidth="1"/>
    <col min="4812" max="4813" width="11.54296875" style="14"/>
    <col min="4814" max="4814" width="12" style="14" customWidth="1"/>
    <col min="4815" max="5066" width="11.54296875" style="14"/>
    <col min="5067" max="5067" width="51.54296875" style="14" customWidth="1"/>
    <col min="5068" max="5069" width="11.54296875" style="14"/>
    <col min="5070" max="5070" width="12" style="14" customWidth="1"/>
    <col min="5071" max="5322" width="11.54296875" style="14"/>
    <col min="5323" max="5323" width="51.54296875" style="14" customWidth="1"/>
    <col min="5324" max="5325" width="11.54296875" style="14"/>
    <col min="5326" max="5326" width="12" style="14" customWidth="1"/>
    <col min="5327" max="5578" width="11.54296875" style="14"/>
    <col min="5579" max="5579" width="51.54296875" style="14" customWidth="1"/>
    <col min="5580" max="5581" width="11.54296875" style="14"/>
    <col min="5582" max="5582" width="12" style="14" customWidth="1"/>
    <col min="5583" max="5834" width="11.54296875" style="14"/>
    <col min="5835" max="5835" width="51.54296875" style="14" customWidth="1"/>
    <col min="5836" max="5837" width="11.54296875" style="14"/>
    <col min="5838" max="5838" width="12" style="14" customWidth="1"/>
    <col min="5839" max="6090" width="11.54296875" style="14"/>
    <col min="6091" max="6091" width="51.54296875" style="14" customWidth="1"/>
    <col min="6092" max="6093" width="11.54296875" style="14"/>
    <col min="6094" max="6094" width="12" style="14" customWidth="1"/>
    <col min="6095" max="6346" width="11.54296875" style="14"/>
    <col min="6347" max="6347" width="51.54296875" style="14" customWidth="1"/>
    <col min="6348" max="6349" width="11.54296875" style="14"/>
    <col min="6350" max="6350" width="12" style="14" customWidth="1"/>
    <col min="6351" max="6602" width="11.54296875" style="14"/>
    <col min="6603" max="6603" width="51.54296875" style="14" customWidth="1"/>
    <col min="6604" max="6605" width="11.54296875" style="14"/>
    <col min="6606" max="6606" width="12" style="14" customWidth="1"/>
    <col min="6607" max="6858" width="11.54296875" style="14"/>
    <col min="6859" max="6859" width="51.54296875" style="14" customWidth="1"/>
    <col min="6860" max="6861" width="11.54296875" style="14"/>
    <col min="6862" max="6862" width="12" style="14" customWidth="1"/>
    <col min="6863" max="7114" width="11.54296875" style="14"/>
    <col min="7115" max="7115" width="51.54296875" style="14" customWidth="1"/>
    <col min="7116" max="7117" width="11.54296875" style="14"/>
    <col min="7118" max="7118" width="12" style="14" customWidth="1"/>
    <col min="7119" max="7370" width="11.54296875" style="14"/>
    <col min="7371" max="7371" width="51.54296875" style="14" customWidth="1"/>
    <col min="7372" max="7373" width="11.54296875" style="14"/>
    <col min="7374" max="7374" width="12" style="14" customWidth="1"/>
    <col min="7375" max="7626" width="11.54296875" style="14"/>
    <col min="7627" max="7627" width="51.54296875" style="14" customWidth="1"/>
    <col min="7628" max="7629" width="11.54296875" style="14"/>
    <col min="7630" max="7630" width="12" style="14" customWidth="1"/>
    <col min="7631" max="7882" width="11.54296875" style="14"/>
    <col min="7883" max="7883" width="51.54296875" style="14" customWidth="1"/>
    <col min="7884" max="7885" width="11.54296875" style="14"/>
    <col min="7886" max="7886" width="12" style="14" customWidth="1"/>
    <col min="7887" max="8138" width="11.54296875" style="14"/>
    <col min="8139" max="8139" width="51.54296875" style="14" customWidth="1"/>
    <col min="8140" max="8141" width="11.54296875" style="14"/>
    <col min="8142" max="8142" width="12" style="14" customWidth="1"/>
    <col min="8143" max="8394" width="11.54296875" style="14"/>
    <col min="8395" max="8395" width="51.54296875" style="14" customWidth="1"/>
    <col min="8396" max="8397" width="11.54296875" style="14"/>
    <col min="8398" max="8398" width="12" style="14" customWidth="1"/>
    <col min="8399" max="8650" width="11.54296875" style="14"/>
    <col min="8651" max="8651" width="51.54296875" style="14" customWidth="1"/>
    <col min="8652" max="8653" width="11.54296875" style="14"/>
    <col min="8654" max="8654" width="12" style="14" customWidth="1"/>
    <col min="8655" max="8906" width="11.54296875" style="14"/>
    <col min="8907" max="8907" width="51.54296875" style="14" customWidth="1"/>
    <col min="8908" max="8909" width="11.54296875" style="14"/>
    <col min="8910" max="8910" width="12" style="14" customWidth="1"/>
    <col min="8911" max="9162" width="11.54296875" style="14"/>
    <col min="9163" max="9163" width="51.54296875" style="14" customWidth="1"/>
    <col min="9164" max="9165" width="11.54296875" style="14"/>
    <col min="9166" max="9166" width="12" style="14" customWidth="1"/>
    <col min="9167" max="9418" width="11.54296875" style="14"/>
    <col min="9419" max="9419" width="51.54296875" style="14" customWidth="1"/>
    <col min="9420" max="9421" width="11.54296875" style="14"/>
    <col min="9422" max="9422" width="12" style="14" customWidth="1"/>
    <col min="9423" max="9674" width="11.54296875" style="14"/>
    <col min="9675" max="9675" width="51.54296875" style="14" customWidth="1"/>
    <col min="9676" max="9677" width="11.54296875" style="14"/>
    <col min="9678" max="9678" width="12" style="14" customWidth="1"/>
    <col min="9679" max="9930" width="11.54296875" style="14"/>
    <col min="9931" max="9931" width="51.54296875" style="14" customWidth="1"/>
    <col min="9932" max="9933" width="11.54296875" style="14"/>
    <col min="9934" max="9934" width="12" style="14" customWidth="1"/>
    <col min="9935" max="10186" width="11.54296875" style="14"/>
    <col min="10187" max="10187" width="51.54296875" style="14" customWidth="1"/>
    <col min="10188" max="10189" width="11.54296875" style="14"/>
    <col min="10190" max="10190" width="12" style="14" customWidth="1"/>
    <col min="10191" max="10442" width="11.54296875" style="14"/>
    <col min="10443" max="10443" width="51.54296875" style="14" customWidth="1"/>
    <col min="10444" max="10445" width="11.54296875" style="14"/>
    <col min="10446" max="10446" width="12" style="14" customWidth="1"/>
    <col min="10447" max="10698" width="11.54296875" style="14"/>
    <col min="10699" max="10699" width="51.54296875" style="14" customWidth="1"/>
    <col min="10700" max="10701" width="11.54296875" style="14"/>
    <col min="10702" max="10702" width="12" style="14" customWidth="1"/>
    <col min="10703" max="10954" width="11.54296875" style="14"/>
    <col min="10955" max="10955" width="51.54296875" style="14" customWidth="1"/>
    <col min="10956" max="10957" width="11.54296875" style="14"/>
    <col min="10958" max="10958" width="12" style="14" customWidth="1"/>
    <col min="10959" max="11210" width="11.54296875" style="14"/>
    <col min="11211" max="11211" width="51.54296875" style="14" customWidth="1"/>
    <col min="11212" max="11213" width="11.54296875" style="14"/>
    <col min="11214" max="11214" width="12" style="14" customWidth="1"/>
    <col min="11215" max="11466" width="11.54296875" style="14"/>
    <col min="11467" max="11467" width="51.54296875" style="14" customWidth="1"/>
    <col min="11468" max="11469" width="11.54296875" style="14"/>
    <col min="11470" max="11470" width="12" style="14" customWidth="1"/>
    <col min="11471" max="11722" width="11.54296875" style="14"/>
    <col min="11723" max="11723" width="51.54296875" style="14" customWidth="1"/>
    <col min="11724" max="11725" width="11.54296875" style="14"/>
    <col min="11726" max="11726" width="12" style="14" customWidth="1"/>
    <col min="11727" max="11978" width="11.54296875" style="14"/>
    <col min="11979" max="11979" width="51.54296875" style="14" customWidth="1"/>
    <col min="11980" max="11981" width="11.54296875" style="14"/>
    <col min="11982" max="11982" width="12" style="14" customWidth="1"/>
    <col min="11983" max="12234" width="11.54296875" style="14"/>
    <col min="12235" max="12235" width="51.54296875" style="14" customWidth="1"/>
    <col min="12236" max="12237" width="11.54296875" style="14"/>
    <col min="12238" max="12238" width="12" style="14" customWidth="1"/>
    <col min="12239" max="12490" width="11.54296875" style="14"/>
    <col min="12491" max="12491" width="51.54296875" style="14" customWidth="1"/>
    <col min="12492" max="12493" width="11.54296875" style="14"/>
    <col min="12494" max="12494" width="12" style="14" customWidth="1"/>
    <col min="12495" max="12746" width="11.54296875" style="14"/>
    <col min="12747" max="12747" width="51.54296875" style="14" customWidth="1"/>
    <col min="12748" max="12749" width="11.54296875" style="14"/>
    <col min="12750" max="12750" width="12" style="14" customWidth="1"/>
    <col min="12751" max="13002" width="11.54296875" style="14"/>
    <col min="13003" max="13003" width="51.54296875" style="14" customWidth="1"/>
    <col min="13004" max="13005" width="11.54296875" style="14"/>
    <col min="13006" max="13006" width="12" style="14" customWidth="1"/>
    <col min="13007" max="13258" width="11.54296875" style="14"/>
    <col min="13259" max="13259" width="51.54296875" style="14" customWidth="1"/>
    <col min="13260" max="13261" width="11.54296875" style="14"/>
    <col min="13262" max="13262" width="12" style="14" customWidth="1"/>
    <col min="13263" max="13514" width="11.54296875" style="14"/>
    <col min="13515" max="13515" width="51.54296875" style="14" customWidth="1"/>
    <col min="13516" max="13517" width="11.54296875" style="14"/>
    <col min="13518" max="13518" width="12" style="14" customWidth="1"/>
    <col min="13519" max="13770" width="11.54296875" style="14"/>
    <col min="13771" max="13771" width="51.54296875" style="14" customWidth="1"/>
    <col min="13772" max="13773" width="11.54296875" style="14"/>
    <col min="13774" max="13774" width="12" style="14" customWidth="1"/>
    <col min="13775" max="14026" width="11.54296875" style="14"/>
    <col min="14027" max="14027" width="51.54296875" style="14" customWidth="1"/>
    <col min="14028" max="14029" width="11.54296875" style="14"/>
    <col min="14030" max="14030" width="12" style="14" customWidth="1"/>
    <col min="14031" max="14282" width="11.54296875" style="14"/>
    <col min="14283" max="14283" width="51.54296875" style="14" customWidth="1"/>
    <col min="14284" max="14285" width="11.54296875" style="14"/>
    <col min="14286" max="14286" width="12" style="14" customWidth="1"/>
    <col min="14287" max="14538" width="11.54296875" style="14"/>
    <col min="14539" max="14539" width="51.54296875" style="14" customWidth="1"/>
    <col min="14540" max="14541" width="11.54296875" style="14"/>
    <col min="14542" max="14542" width="12" style="14" customWidth="1"/>
    <col min="14543" max="14794" width="11.54296875" style="14"/>
    <col min="14795" max="14795" width="51.54296875" style="14" customWidth="1"/>
    <col min="14796" max="14797" width="11.54296875" style="14"/>
    <col min="14798" max="14798" width="12" style="14" customWidth="1"/>
    <col min="14799" max="15050" width="11.54296875" style="14"/>
    <col min="15051" max="15051" width="51.54296875" style="14" customWidth="1"/>
    <col min="15052" max="15053" width="11.54296875" style="14"/>
    <col min="15054" max="15054" width="12" style="14" customWidth="1"/>
    <col min="15055" max="15306" width="11.54296875" style="14"/>
    <col min="15307" max="15307" width="51.54296875" style="14" customWidth="1"/>
    <col min="15308" max="15309" width="11.54296875" style="14"/>
    <col min="15310" max="15310" width="12" style="14" customWidth="1"/>
    <col min="15311" max="15562" width="11.54296875" style="14"/>
    <col min="15563" max="15563" width="51.54296875" style="14" customWidth="1"/>
    <col min="15564" max="15565" width="11.54296875" style="14"/>
    <col min="15566" max="15566" width="12" style="14" customWidth="1"/>
    <col min="15567" max="15818" width="11.54296875" style="14"/>
    <col min="15819" max="15819" width="51.54296875" style="14" customWidth="1"/>
    <col min="15820" max="15821" width="11.54296875" style="14"/>
    <col min="15822" max="15822" width="12" style="14" customWidth="1"/>
    <col min="15823" max="16074" width="11.54296875" style="14"/>
    <col min="16075" max="16075" width="51.54296875" style="14" customWidth="1"/>
    <col min="16076" max="16077" width="11.54296875" style="14"/>
    <col min="16078" max="16078" width="12" style="14" customWidth="1"/>
    <col min="16079" max="16384" width="11.54296875" style="14"/>
  </cols>
  <sheetData>
    <row r="1" spans="1:27" ht="75" customHeight="1" x14ac:dyDescent="0.35">
      <c r="A1" s="201"/>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27" s="15" customFormat="1" ht="15" customHeight="1" x14ac:dyDescent="0.35">
      <c r="A2" s="184" t="str">
        <f>+Contents!A2</f>
        <v>Statistics about corporate insolvency in Australia</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row>
    <row r="3" spans="1:27" s="15" customFormat="1" ht="25" customHeight="1" x14ac:dyDescent="0.35">
      <c r="A3" s="185" t="str">
        <f>Contents!A3</f>
        <v>Released: January 2023</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row>
    <row r="4" spans="1:27" s="15" customFormat="1" x14ac:dyDescent="0.35">
      <c r="A4" s="190" t="s">
        <v>281</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row>
    <row r="5" spans="1:27" ht="15" customHeight="1" x14ac:dyDescent="0.35">
      <c r="A5" s="187" t="s">
        <v>14</v>
      </c>
      <c r="B5" s="186" t="s">
        <v>154</v>
      </c>
      <c r="C5" s="186"/>
      <c r="D5" s="186"/>
      <c r="E5" s="186"/>
      <c r="F5" s="186"/>
      <c r="G5" s="186"/>
      <c r="H5" s="142"/>
      <c r="I5" s="186" t="s">
        <v>155</v>
      </c>
      <c r="J5" s="186"/>
      <c r="K5" s="186"/>
      <c r="L5" s="186"/>
      <c r="M5" s="186"/>
      <c r="N5" s="186"/>
      <c r="O5" s="186"/>
      <c r="P5" s="186"/>
      <c r="Q5" s="142"/>
      <c r="R5" s="214" t="s">
        <v>212</v>
      </c>
      <c r="S5" s="103"/>
      <c r="T5" s="186" t="s">
        <v>156</v>
      </c>
      <c r="U5" s="186"/>
      <c r="V5" s="186"/>
      <c r="W5" s="186"/>
      <c r="X5" s="186"/>
      <c r="Y5" s="186"/>
      <c r="Z5" s="137"/>
      <c r="AA5" s="217" t="s">
        <v>24</v>
      </c>
    </row>
    <row r="6" spans="1:27" ht="48" customHeight="1" x14ac:dyDescent="0.35">
      <c r="A6" s="187"/>
      <c r="B6" s="27" t="s">
        <v>157</v>
      </c>
      <c r="C6" s="27" t="s">
        <v>158</v>
      </c>
      <c r="D6" s="27" t="s">
        <v>159</v>
      </c>
      <c r="E6" s="27" t="s">
        <v>160</v>
      </c>
      <c r="F6" s="27" t="s">
        <v>136</v>
      </c>
      <c r="G6" s="40" t="s">
        <v>144</v>
      </c>
      <c r="H6" s="143"/>
      <c r="I6" s="79" t="s">
        <v>161</v>
      </c>
      <c r="J6" s="27" t="s">
        <v>114</v>
      </c>
      <c r="K6" s="27" t="s">
        <v>132</v>
      </c>
      <c r="L6" s="27" t="s">
        <v>152</v>
      </c>
      <c r="M6" s="27" t="s">
        <v>162</v>
      </c>
      <c r="N6" s="27" t="s">
        <v>163</v>
      </c>
      <c r="O6" s="27" t="s">
        <v>125</v>
      </c>
      <c r="P6" s="40" t="s">
        <v>144</v>
      </c>
      <c r="Q6" s="143"/>
      <c r="R6" s="215"/>
      <c r="S6" s="103"/>
      <c r="T6" s="79">
        <v>0</v>
      </c>
      <c r="U6" s="108" t="s">
        <v>164</v>
      </c>
      <c r="V6" s="27" t="s">
        <v>165</v>
      </c>
      <c r="W6" s="27" t="s">
        <v>166</v>
      </c>
      <c r="X6" s="27" t="s">
        <v>167</v>
      </c>
      <c r="Y6" s="40" t="s">
        <v>144</v>
      </c>
      <c r="Z6" s="127"/>
      <c r="AA6" s="218"/>
    </row>
    <row r="7" spans="1:27" x14ac:dyDescent="0.35">
      <c r="A7" s="8" t="s">
        <v>25</v>
      </c>
      <c r="B7" s="39">
        <v>513</v>
      </c>
      <c r="C7" s="39">
        <v>66</v>
      </c>
      <c r="D7" s="39">
        <v>30</v>
      </c>
      <c r="E7" s="39">
        <v>1</v>
      </c>
      <c r="F7" s="39">
        <v>0</v>
      </c>
      <c r="G7" s="78">
        <v>13</v>
      </c>
      <c r="H7" s="144"/>
      <c r="I7" s="146">
        <v>254</v>
      </c>
      <c r="J7" s="141">
        <v>139</v>
      </c>
      <c r="K7" s="141">
        <v>108</v>
      </c>
      <c r="L7" s="141">
        <v>46</v>
      </c>
      <c r="M7" s="141">
        <v>51</v>
      </c>
      <c r="N7" s="141">
        <v>7</v>
      </c>
      <c r="O7" s="141">
        <v>5</v>
      </c>
      <c r="P7" s="78">
        <v>13</v>
      </c>
      <c r="Q7" s="144"/>
      <c r="R7" s="147">
        <v>194</v>
      </c>
      <c r="S7" s="144"/>
      <c r="T7" s="146">
        <v>587</v>
      </c>
      <c r="U7" s="141">
        <v>16</v>
      </c>
      <c r="V7" s="141">
        <v>5</v>
      </c>
      <c r="W7" s="141">
        <v>2</v>
      </c>
      <c r="X7" s="141">
        <v>0</v>
      </c>
      <c r="Y7" s="78">
        <v>13</v>
      </c>
      <c r="Z7" s="141"/>
      <c r="AA7" s="138">
        <f>SUM(T7:Y7)</f>
        <v>623</v>
      </c>
    </row>
    <row r="8" spans="1:27" x14ac:dyDescent="0.35">
      <c r="A8" s="8" t="s">
        <v>26</v>
      </c>
      <c r="B8" s="39">
        <v>21</v>
      </c>
      <c r="C8" s="39">
        <v>2</v>
      </c>
      <c r="D8" s="39">
        <v>2</v>
      </c>
      <c r="E8" s="39">
        <v>0</v>
      </c>
      <c r="F8" s="39">
        <v>0</v>
      </c>
      <c r="G8" s="78">
        <v>2</v>
      </c>
      <c r="H8" s="144"/>
      <c r="I8" s="146">
        <v>13</v>
      </c>
      <c r="J8" s="141">
        <v>2</v>
      </c>
      <c r="K8" s="141">
        <v>3</v>
      </c>
      <c r="L8" s="141">
        <v>3</v>
      </c>
      <c r="M8" s="141">
        <v>4</v>
      </c>
      <c r="N8" s="141">
        <v>0</v>
      </c>
      <c r="O8" s="141">
        <v>0</v>
      </c>
      <c r="P8" s="78">
        <v>2</v>
      </c>
      <c r="Q8" s="144"/>
      <c r="R8" s="147">
        <v>8</v>
      </c>
      <c r="S8" s="144"/>
      <c r="T8" s="146">
        <v>23</v>
      </c>
      <c r="U8" s="141">
        <v>1</v>
      </c>
      <c r="V8" s="141">
        <v>1</v>
      </c>
      <c r="W8" s="141">
        <v>0</v>
      </c>
      <c r="X8" s="141">
        <v>0</v>
      </c>
      <c r="Y8" s="78">
        <v>2</v>
      </c>
      <c r="Z8" s="141"/>
      <c r="AA8" s="138">
        <f t="shared" ref="AA8:AA27" si="0">SUM(T8:Y8)</f>
        <v>27</v>
      </c>
    </row>
    <row r="9" spans="1:27" x14ac:dyDescent="0.35">
      <c r="A9" s="8" t="s">
        <v>27</v>
      </c>
      <c r="B9" s="39">
        <v>37</v>
      </c>
      <c r="C9" s="39">
        <v>7</v>
      </c>
      <c r="D9" s="39">
        <v>3</v>
      </c>
      <c r="E9" s="39">
        <v>0</v>
      </c>
      <c r="F9" s="39">
        <v>0</v>
      </c>
      <c r="G9" s="78">
        <v>3</v>
      </c>
      <c r="H9" s="144"/>
      <c r="I9" s="146">
        <v>8</v>
      </c>
      <c r="J9" s="141">
        <v>6</v>
      </c>
      <c r="K9" s="141">
        <v>7</v>
      </c>
      <c r="L9" s="141">
        <v>10</v>
      </c>
      <c r="M9" s="141">
        <v>13</v>
      </c>
      <c r="N9" s="141">
        <v>0</v>
      </c>
      <c r="O9" s="141">
        <v>3</v>
      </c>
      <c r="P9" s="78">
        <v>3</v>
      </c>
      <c r="Q9" s="144"/>
      <c r="R9" s="147">
        <v>15</v>
      </c>
      <c r="S9" s="144"/>
      <c r="T9" s="146">
        <v>36</v>
      </c>
      <c r="U9" s="141">
        <v>6</v>
      </c>
      <c r="V9" s="141">
        <v>2</v>
      </c>
      <c r="W9" s="141">
        <v>2</v>
      </c>
      <c r="X9" s="141">
        <v>1</v>
      </c>
      <c r="Y9" s="78">
        <v>3</v>
      </c>
      <c r="Z9" s="141"/>
      <c r="AA9" s="138">
        <f t="shared" si="0"/>
        <v>50</v>
      </c>
    </row>
    <row r="10" spans="1:27" x14ac:dyDescent="0.35">
      <c r="A10" s="8" t="s">
        <v>28</v>
      </c>
      <c r="B10" s="39">
        <v>30</v>
      </c>
      <c r="C10" s="39">
        <v>5</v>
      </c>
      <c r="D10" s="39">
        <v>10</v>
      </c>
      <c r="E10" s="39">
        <v>1</v>
      </c>
      <c r="F10" s="39">
        <v>0</v>
      </c>
      <c r="G10" s="78">
        <v>1</v>
      </c>
      <c r="H10" s="144"/>
      <c r="I10" s="146">
        <v>11</v>
      </c>
      <c r="J10" s="141">
        <v>8</v>
      </c>
      <c r="K10" s="141">
        <v>4</v>
      </c>
      <c r="L10" s="141">
        <v>8</v>
      </c>
      <c r="M10" s="141">
        <v>9</v>
      </c>
      <c r="N10" s="141">
        <v>3</v>
      </c>
      <c r="O10" s="141">
        <v>3</v>
      </c>
      <c r="P10" s="78">
        <v>1</v>
      </c>
      <c r="Q10" s="144"/>
      <c r="R10" s="147">
        <v>17</v>
      </c>
      <c r="S10" s="144"/>
      <c r="T10" s="146">
        <v>40</v>
      </c>
      <c r="U10" s="141">
        <v>4</v>
      </c>
      <c r="V10" s="141">
        <v>0</v>
      </c>
      <c r="W10" s="141">
        <v>2</v>
      </c>
      <c r="X10" s="141">
        <v>0</v>
      </c>
      <c r="Y10" s="78">
        <v>1</v>
      </c>
      <c r="Z10" s="141"/>
      <c r="AA10" s="138">
        <f t="shared" si="0"/>
        <v>47</v>
      </c>
    </row>
    <row r="11" spans="1:27" ht="13.15" customHeight="1" x14ac:dyDescent="0.35">
      <c r="A11" s="8" t="s">
        <v>29</v>
      </c>
      <c r="B11" s="39">
        <v>688</v>
      </c>
      <c r="C11" s="39">
        <v>93</v>
      </c>
      <c r="D11" s="39">
        <v>99</v>
      </c>
      <c r="E11" s="39">
        <v>21</v>
      </c>
      <c r="F11" s="39">
        <v>2</v>
      </c>
      <c r="G11" s="78">
        <v>50</v>
      </c>
      <c r="H11" s="144"/>
      <c r="I11" s="146">
        <v>306</v>
      </c>
      <c r="J11" s="141">
        <v>130</v>
      </c>
      <c r="K11" s="141">
        <v>98</v>
      </c>
      <c r="L11" s="141">
        <v>101</v>
      </c>
      <c r="M11" s="141">
        <v>185</v>
      </c>
      <c r="N11" s="141">
        <v>32</v>
      </c>
      <c r="O11" s="141">
        <v>51</v>
      </c>
      <c r="P11" s="78">
        <v>50</v>
      </c>
      <c r="Q11" s="144"/>
      <c r="R11" s="147">
        <v>206</v>
      </c>
      <c r="S11" s="144"/>
      <c r="T11" s="146">
        <v>830</v>
      </c>
      <c r="U11" s="141">
        <v>44</v>
      </c>
      <c r="V11" s="141">
        <v>11</v>
      </c>
      <c r="W11" s="141">
        <v>9</v>
      </c>
      <c r="X11" s="141">
        <v>9</v>
      </c>
      <c r="Y11" s="78">
        <v>50</v>
      </c>
      <c r="Z11" s="141"/>
      <c r="AA11" s="138">
        <f t="shared" si="0"/>
        <v>953</v>
      </c>
    </row>
    <row r="12" spans="1:27" x14ac:dyDescent="0.35">
      <c r="A12" s="8" t="s">
        <v>30</v>
      </c>
      <c r="B12" s="39">
        <v>46</v>
      </c>
      <c r="C12" s="39">
        <v>9</v>
      </c>
      <c r="D12" s="39">
        <v>4</v>
      </c>
      <c r="E12" s="39">
        <v>2</v>
      </c>
      <c r="F12" s="39">
        <v>0</v>
      </c>
      <c r="G12" s="78">
        <v>1</v>
      </c>
      <c r="H12" s="144"/>
      <c r="I12" s="146">
        <v>22</v>
      </c>
      <c r="J12" s="141">
        <v>7</v>
      </c>
      <c r="K12" s="141">
        <v>4</v>
      </c>
      <c r="L12" s="141">
        <v>8</v>
      </c>
      <c r="M12" s="141">
        <v>13</v>
      </c>
      <c r="N12" s="141">
        <v>2</v>
      </c>
      <c r="O12" s="141">
        <v>5</v>
      </c>
      <c r="P12" s="78">
        <v>1</v>
      </c>
      <c r="Q12" s="144"/>
      <c r="R12" s="147">
        <v>12</v>
      </c>
      <c r="S12" s="144"/>
      <c r="T12" s="146">
        <v>54</v>
      </c>
      <c r="U12" s="141">
        <v>5</v>
      </c>
      <c r="V12" s="141">
        <v>1</v>
      </c>
      <c r="W12" s="141">
        <v>0</v>
      </c>
      <c r="X12" s="141">
        <v>1</v>
      </c>
      <c r="Y12" s="78">
        <v>1</v>
      </c>
      <c r="Z12" s="141"/>
      <c r="AA12" s="138">
        <f t="shared" si="0"/>
        <v>62</v>
      </c>
    </row>
    <row r="13" spans="1:27" x14ac:dyDescent="0.35">
      <c r="A13" s="8" t="s">
        <v>31</v>
      </c>
      <c r="B13" s="39">
        <v>82</v>
      </c>
      <c r="C13" s="39">
        <v>16</v>
      </c>
      <c r="D13" s="39">
        <v>8</v>
      </c>
      <c r="E13" s="39">
        <v>3</v>
      </c>
      <c r="F13" s="39">
        <v>0</v>
      </c>
      <c r="G13" s="78">
        <v>8</v>
      </c>
      <c r="H13" s="144"/>
      <c r="I13" s="146">
        <v>42</v>
      </c>
      <c r="J13" s="141">
        <v>10</v>
      </c>
      <c r="K13" s="141">
        <v>15</v>
      </c>
      <c r="L13" s="141">
        <v>9</v>
      </c>
      <c r="M13" s="141">
        <v>18</v>
      </c>
      <c r="N13" s="141">
        <v>5</v>
      </c>
      <c r="O13" s="141">
        <v>10</v>
      </c>
      <c r="P13" s="78">
        <v>8</v>
      </c>
      <c r="Q13" s="144"/>
      <c r="R13" s="147">
        <v>27</v>
      </c>
      <c r="S13" s="144"/>
      <c r="T13" s="146">
        <v>98</v>
      </c>
      <c r="U13" s="141">
        <v>5</v>
      </c>
      <c r="V13" s="141">
        <v>2</v>
      </c>
      <c r="W13" s="141">
        <v>0</v>
      </c>
      <c r="X13" s="141">
        <v>4</v>
      </c>
      <c r="Y13" s="78">
        <v>8</v>
      </c>
      <c r="Z13" s="141"/>
      <c r="AA13" s="138">
        <f t="shared" si="0"/>
        <v>117</v>
      </c>
    </row>
    <row r="14" spans="1:27" x14ac:dyDescent="0.35">
      <c r="A14" s="8" t="s">
        <v>32</v>
      </c>
      <c r="B14" s="39">
        <v>98</v>
      </c>
      <c r="C14" s="39">
        <v>17</v>
      </c>
      <c r="D14" s="39">
        <v>6</v>
      </c>
      <c r="E14" s="39">
        <v>3</v>
      </c>
      <c r="F14" s="39">
        <v>0</v>
      </c>
      <c r="G14" s="78">
        <v>6</v>
      </c>
      <c r="H14" s="144"/>
      <c r="I14" s="146">
        <v>23</v>
      </c>
      <c r="J14" s="141">
        <v>12</v>
      </c>
      <c r="K14" s="141">
        <v>13</v>
      </c>
      <c r="L14" s="141">
        <v>15</v>
      </c>
      <c r="M14" s="141">
        <v>30</v>
      </c>
      <c r="N14" s="141">
        <v>11</v>
      </c>
      <c r="O14" s="141">
        <v>20</v>
      </c>
      <c r="P14" s="78">
        <v>6</v>
      </c>
      <c r="Q14" s="144"/>
      <c r="R14" s="147">
        <v>47</v>
      </c>
      <c r="S14" s="144"/>
      <c r="T14" s="146">
        <v>102</v>
      </c>
      <c r="U14" s="141">
        <v>9</v>
      </c>
      <c r="V14" s="141">
        <v>4</v>
      </c>
      <c r="W14" s="141">
        <v>6</v>
      </c>
      <c r="X14" s="141">
        <v>3</v>
      </c>
      <c r="Y14" s="78">
        <v>6</v>
      </c>
      <c r="Z14" s="141"/>
      <c r="AA14" s="138">
        <f t="shared" si="0"/>
        <v>130</v>
      </c>
    </row>
    <row r="15" spans="1:27" x14ac:dyDescent="0.35">
      <c r="A15" s="8" t="s">
        <v>33</v>
      </c>
      <c r="B15" s="39">
        <v>43</v>
      </c>
      <c r="C15" s="39">
        <v>7</v>
      </c>
      <c r="D15" s="39">
        <v>4</v>
      </c>
      <c r="E15" s="39">
        <v>1</v>
      </c>
      <c r="F15" s="39">
        <v>0</v>
      </c>
      <c r="G15" s="78">
        <v>3</v>
      </c>
      <c r="H15" s="144"/>
      <c r="I15" s="146">
        <v>21</v>
      </c>
      <c r="J15" s="141">
        <v>7</v>
      </c>
      <c r="K15" s="141">
        <v>6</v>
      </c>
      <c r="L15" s="141">
        <v>7</v>
      </c>
      <c r="M15" s="141">
        <v>8</v>
      </c>
      <c r="N15" s="141">
        <v>2</v>
      </c>
      <c r="O15" s="141">
        <v>4</v>
      </c>
      <c r="P15" s="78">
        <v>3</v>
      </c>
      <c r="Q15" s="144"/>
      <c r="R15" s="147">
        <v>17</v>
      </c>
      <c r="S15" s="144"/>
      <c r="T15" s="146">
        <v>50</v>
      </c>
      <c r="U15" s="141">
        <v>1</v>
      </c>
      <c r="V15" s="141">
        <v>1</v>
      </c>
      <c r="W15" s="141">
        <v>1</v>
      </c>
      <c r="X15" s="141">
        <v>2</v>
      </c>
      <c r="Y15" s="78">
        <v>3</v>
      </c>
      <c r="Z15" s="141"/>
      <c r="AA15" s="138">
        <f t="shared" si="0"/>
        <v>58</v>
      </c>
    </row>
    <row r="16" spans="1:27" x14ac:dyDescent="0.35">
      <c r="A16" s="8" t="s">
        <v>34</v>
      </c>
      <c r="B16" s="39">
        <v>76</v>
      </c>
      <c r="C16" s="39">
        <v>10</v>
      </c>
      <c r="D16" s="39">
        <v>6</v>
      </c>
      <c r="E16" s="39">
        <v>2</v>
      </c>
      <c r="F16" s="39">
        <v>3</v>
      </c>
      <c r="G16" s="78">
        <v>7</v>
      </c>
      <c r="H16" s="144"/>
      <c r="I16" s="146">
        <v>38</v>
      </c>
      <c r="J16" s="141">
        <v>12</v>
      </c>
      <c r="K16" s="141">
        <v>3</v>
      </c>
      <c r="L16" s="141">
        <v>13</v>
      </c>
      <c r="M16" s="141">
        <v>23</v>
      </c>
      <c r="N16" s="141">
        <v>2</v>
      </c>
      <c r="O16" s="141">
        <v>6</v>
      </c>
      <c r="P16" s="78">
        <v>7</v>
      </c>
      <c r="Q16" s="144"/>
      <c r="R16" s="147">
        <v>32</v>
      </c>
      <c r="S16" s="144"/>
      <c r="T16" s="146">
        <v>84</v>
      </c>
      <c r="U16" s="141">
        <v>9</v>
      </c>
      <c r="V16" s="141">
        <v>1</v>
      </c>
      <c r="W16" s="141">
        <v>2</v>
      </c>
      <c r="X16" s="141">
        <v>1</v>
      </c>
      <c r="Y16" s="78">
        <v>7</v>
      </c>
      <c r="Z16" s="141"/>
      <c r="AA16" s="138">
        <f t="shared" si="0"/>
        <v>104</v>
      </c>
    </row>
    <row r="17" spans="1:27" x14ac:dyDescent="0.35">
      <c r="A17" s="8" t="s">
        <v>35</v>
      </c>
      <c r="B17" s="39">
        <v>109</v>
      </c>
      <c r="C17" s="39">
        <v>2</v>
      </c>
      <c r="D17" s="39">
        <v>2</v>
      </c>
      <c r="E17" s="39">
        <v>0</v>
      </c>
      <c r="F17" s="39">
        <v>2</v>
      </c>
      <c r="G17" s="78">
        <v>16</v>
      </c>
      <c r="H17" s="144"/>
      <c r="I17" s="146">
        <v>54</v>
      </c>
      <c r="J17" s="141">
        <v>16</v>
      </c>
      <c r="K17" s="141">
        <v>17</v>
      </c>
      <c r="L17" s="141">
        <v>12</v>
      </c>
      <c r="M17" s="141">
        <v>13</v>
      </c>
      <c r="N17" s="141">
        <v>1</v>
      </c>
      <c r="O17" s="141">
        <v>2</v>
      </c>
      <c r="P17" s="78">
        <v>16</v>
      </c>
      <c r="Q17" s="144"/>
      <c r="R17" s="147">
        <v>35</v>
      </c>
      <c r="S17" s="144"/>
      <c r="T17" s="146">
        <v>109</v>
      </c>
      <c r="U17" s="141">
        <v>4</v>
      </c>
      <c r="V17" s="141">
        <v>1</v>
      </c>
      <c r="W17" s="141">
        <v>1</v>
      </c>
      <c r="X17" s="141">
        <v>0</v>
      </c>
      <c r="Y17" s="78">
        <v>16</v>
      </c>
      <c r="Z17" s="141"/>
      <c r="AA17" s="138">
        <f t="shared" si="0"/>
        <v>131</v>
      </c>
    </row>
    <row r="18" spans="1:27" x14ac:dyDescent="0.35">
      <c r="A18" s="8" t="s">
        <v>36</v>
      </c>
      <c r="B18" s="39">
        <v>63</v>
      </c>
      <c r="C18" s="39">
        <v>22</v>
      </c>
      <c r="D18" s="39">
        <v>19</v>
      </c>
      <c r="E18" s="39">
        <v>0</v>
      </c>
      <c r="F18" s="39">
        <v>0</v>
      </c>
      <c r="G18" s="78">
        <v>7</v>
      </c>
      <c r="H18" s="144"/>
      <c r="I18" s="146">
        <v>22</v>
      </c>
      <c r="J18" s="141">
        <v>15</v>
      </c>
      <c r="K18" s="141">
        <v>26</v>
      </c>
      <c r="L18" s="141">
        <v>13</v>
      </c>
      <c r="M18" s="141">
        <v>23</v>
      </c>
      <c r="N18" s="141">
        <v>2</v>
      </c>
      <c r="O18" s="141">
        <v>3</v>
      </c>
      <c r="P18" s="78">
        <v>7</v>
      </c>
      <c r="Q18" s="144"/>
      <c r="R18" s="147">
        <v>22</v>
      </c>
      <c r="S18" s="144"/>
      <c r="T18" s="146">
        <v>91</v>
      </c>
      <c r="U18" s="141">
        <v>7</v>
      </c>
      <c r="V18" s="141">
        <v>2</v>
      </c>
      <c r="W18" s="141">
        <v>4</v>
      </c>
      <c r="X18" s="141">
        <v>0</v>
      </c>
      <c r="Y18" s="78">
        <v>7</v>
      </c>
      <c r="Z18" s="141"/>
      <c r="AA18" s="138">
        <f t="shared" si="0"/>
        <v>111</v>
      </c>
    </row>
    <row r="19" spans="1:27" x14ac:dyDescent="0.35">
      <c r="A19" s="8" t="s">
        <v>37</v>
      </c>
      <c r="B19" s="39">
        <v>23</v>
      </c>
      <c r="C19" s="39">
        <v>11</v>
      </c>
      <c r="D19" s="39">
        <v>4</v>
      </c>
      <c r="E19" s="39">
        <v>13</v>
      </c>
      <c r="F19" s="39">
        <v>0</v>
      </c>
      <c r="G19" s="78">
        <v>2</v>
      </c>
      <c r="H19" s="144"/>
      <c r="I19" s="146">
        <v>6</v>
      </c>
      <c r="J19" s="141">
        <v>3</v>
      </c>
      <c r="K19" s="141">
        <v>2</v>
      </c>
      <c r="L19" s="141">
        <v>6</v>
      </c>
      <c r="M19" s="141">
        <v>9</v>
      </c>
      <c r="N19" s="141">
        <v>3</v>
      </c>
      <c r="O19" s="141">
        <v>22</v>
      </c>
      <c r="P19" s="78">
        <v>2</v>
      </c>
      <c r="Q19" s="144"/>
      <c r="R19" s="147">
        <v>22</v>
      </c>
      <c r="S19" s="144"/>
      <c r="T19" s="146">
        <v>43</v>
      </c>
      <c r="U19" s="141">
        <v>2</v>
      </c>
      <c r="V19" s="141">
        <v>3</v>
      </c>
      <c r="W19" s="141">
        <v>1</v>
      </c>
      <c r="X19" s="141">
        <v>2</v>
      </c>
      <c r="Y19" s="78">
        <v>2</v>
      </c>
      <c r="Z19" s="141"/>
      <c r="AA19" s="138">
        <f t="shared" si="0"/>
        <v>53</v>
      </c>
    </row>
    <row r="20" spans="1:27" x14ac:dyDescent="0.35">
      <c r="A20" s="8" t="s">
        <v>38</v>
      </c>
      <c r="B20" s="39">
        <v>934</v>
      </c>
      <c r="C20" s="39">
        <v>70</v>
      </c>
      <c r="D20" s="39">
        <v>39</v>
      </c>
      <c r="E20" s="39">
        <v>11</v>
      </c>
      <c r="F20" s="39">
        <v>6</v>
      </c>
      <c r="G20" s="78">
        <v>72</v>
      </c>
      <c r="H20" s="144"/>
      <c r="I20" s="146">
        <v>509</v>
      </c>
      <c r="J20" s="141">
        <v>143</v>
      </c>
      <c r="K20" s="141">
        <v>139</v>
      </c>
      <c r="L20" s="141">
        <v>103</v>
      </c>
      <c r="M20" s="141">
        <v>128</v>
      </c>
      <c r="N20" s="141">
        <v>21</v>
      </c>
      <c r="O20" s="141">
        <v>17</v>
      </c>
      <c r="P20" s="78">
        <v>72</v>
      </c>
      <c r="Q20" s="144"/>
      <c r="R20" s="147">
        <v>296</v>
      </c>
      <c r="S20" s="144"/>
      <c r="T20" s="146">
        <v>965</v>
      </c>
      <c r="U20" s="141">
        <v>42</v>
      </c>
      <c r="V20" s="141">
        <v>12</v>
      </c>
      <c r="W20" s="141">
        <v>17</v>
      </c>
      <c r="X20" s="141">
        <v>24</v>
      </c>
      <c r="Y20" s="78">
        <v>72</v>
      </c>
      <c r="Z20" s="141"/>
      <c r="AA20" s="138">
        <f t="shared" si="0"/>
        <v>1132</v>
      </c>
    </row>
    <row r="21" spans="1:27" x14ac:dyDescent="0.35">
      <c r="A21" s="8" t="s">
        <v>39</v>
      </c>
      <c r="B21" s="39">
        <v>59</v>
      </c>
      <c r="C21" s="39">
        <v>9</v>
      </c>
      <c r="D21" s="39">
        <v>2</v>
      </c>
      <c r="E21" s="39">
        <v>0</v>
      </c>
      <c r="F21" s="39">
        <v>0</v>
      </c>
      <c r="G21" s="78">
        <v>1</v>
      </c>
      <c r="H21" s="144"/>
      <c r="I21" s="146">
        <v>20</v>
      </c>
      <c r="J21" s="141">
        <v>12</v>
      </c>
      <c r="K21" s="141">
        <v>15</v>
      </c>
      <c r="L21" s="141">
        <v>8</v>
      </c>
      <c r="M21" s="141">
        <v>12</v>
      </c>
      <c r="N21" s="141">
        <v>2</v>
      </c>
      <c r="O21" s="141">
        <v>1</v>
      </c>
      <c r="P21" s="78">
        <v>1</v>
      </c>
      <c r="Q21" s="144"/>
      <c r="R21" s="147">
        <v>26</v>
      </c>
      <c r="S21" s="144"/>
      <c r="T21" s="146">
        <v>63</v>
      </c>
      <c r="U21" s="141">
        <v>4</v>
      </c>
      <c r="V21" s="141">
        <v>1</v>
      </c>
      <c r="W21" s="141">
        <v>0</v>
      </c>
      <c r="X21" s="141">
        <v>2</v>
      </c>
      <c r="Y21" s="78">
        <v>1</v>
      </c>
      <c r="Z21" s="141"/>
      <c r="AA21" s="138">
        <f t="shared" si="0"/>
        <v>71</v>
      </c>
    </row>
    <row r="22" spans="1:27" x14ac:dyDescent="0.35">
      <c r="A22" s="8" t="s">
        <v>40</v>
      </c>
      <c r="B22" s="39">
        <v>5</v>
      </c>
      <c r="C22" s="39">
        <v>1</v>
      </c>
      <c r="D22" s="39">
        <v>0</v>
      </c>
      <c r="E22" s="39">
        <v>0</v>
      </c>
      <c r="F22" s="39">
        <v>0</v>
      </c>
      <c r="G22" s="78">
        <v>1</v>
      </c>
      <c r="H22" s="144"/>
      <c r="I22" s="146">
        <v>2</v>
      </c>
      <c r="J22" s="141">
        <v>1</v>
      </c>
      <c r="K22" s="141">
        <v>1</v>
      </c>
      <c r="L22" s="141">
        <v>2</v>
      </c>
      <c r="M22" s="141">
        <v>0</v>
      </c>
      <c r="N22" s="141">
        <v>0</v>
      </c>
      <c r="O22" s="141">
        <v>0</v>
      </c>
      <c r="P22" s="78">
        <v>1</v>
      </c>
      <c r="Q22" s="144"/>
      <c r="R22" s="147">
        <v>3</v>
      </c>
      <c r="S22" s="144"/>
      <c r="T22" s="146">
        <v>6</v>
      </c>
      <c r="U22" s="141">
        <v>0</v>
      </c>
      <c r="V22" s="141">
        <v>0</v>
      </c>
      <c r="W22" s="141">
        <v>0</v>
      </c>
      <c r="X22" s="141">
        <v>0</v>
      </c>
      <c r="Y22" s="78">
        <v>1</v>
      </c>
      <c r="Z22" s="141"/>
      <c r="AA22" s="138">
        <f t="shared" si="0"/>
        <v>7</v>
      </c>
    </row>
    <row r="23" spans="1:27" x14ac:dyDescent="0.35">
      <c r="A23" s="8" t="s">
        <v>41</v>
      </c>
      <c r="B23" s="39">
        <v>85</v>
      </c>
      <c r="C23" s="39">
        <v>11</v>
      </c>
      <c r="D23" s="39">
        <v>3</v>
      </c>
      <c r="E23" s="39">
        <v>0</v>
      </c>
      <c r="F23" s="39">
        <v>1</v>
      </c>
      <c r="G23" s="78">
        <v>6</v>
      </c>
      <c r="H23" s="144"/>
      <c r="I23" s="146">
        <v>37</v>
      </c>
      <c r="J23" s="141">
        <v>15</v>
      </c>
      <c r="K23" s="141">
        <v>13</v>
      </c>
      <c r="L23" s="141">
        <v>7</v>
      </c>
      <c r="M23" s="141">
        <v>20</v>
      </c>
      <c r="N23" s="141">
        <v>1</v>
      </c>
      <c r="O23" s="141">
        <v>7</v>
      </c>
      <c r="P23" s="78">
        <v>6</v>
      </c>
      <c r="Q23" s="144"/>
      <c r="R23" s="147">
        <v>30</v>
      </c>
      <c r="S23" s="144"/>
      <c r="T23" s="146">
        <v>83</v>
      </c>
      <c r="U23" s="141">
        <v>9</v>
      </c>
      <c r="V23" s="141">
        <v>3</v>
      </c>
      <c r="W23" s="141">
        <v>1</v>
      </c>
      <c r="X23" s="141">
        <v>4</v>
      </c>
      <c r="Y23" s="78">
        <v>6</v>
      </c>
      <c r="Z23" s="141"/>
      <c r="AA23" s="138">
        <f t="shared" si="0"/>
        <v>106</v>
      </c>
    </row>
    <row r="24" spans="1:27" x14ac:dyDescent="0.35">
      <c r="A24" s="8" t="s">
        <v>42</v>
      </c>
      <c r="B24" s="39">
        <v>231</v>
      </c>
      <c r="C24" s="39">
        <v>42</v>
      </c>
      <c r="D24" s="39">
        <v>36</v>
      </c>
      <c r="E24" s="39">
        <v>11</v>
      </c>
      <c r="F24" s="39">
        <v>0</v>
      </c>
      <c r="G24" s="78">
        <v>10</v>
      </c>
      <c r="H24" s="144"/>
      <c r="I24" s="146">
        <v>74</v>
      </c>
      <c r="J24" s="141">
        <v>57</v>
      </c>
      <c r="K24" s="141">
        <v>51</v>
      </c>
      <c r="L24" s="141">
        <v>62</v>
      </c>
      <c r="M24" s="141">
        <v>57</v>
      </c>
      <c r="N24" s="141">
        <v>9</v>
      </c>
      <c r="O24" s="141">
        <v>10</v>
      </c>
      <c r="P24" s="78">
        <v>10</v>
      </c>
      <c r="Q24" s="144"/>
      <c r="R24" s="147">
        <v>112</v>
      </c>
      <c r="S24" s="144"/>
      <c r="T24" s="146">
        <v>290</v>
      </c>
      <c r="U24" s="141">
        <v>23</v>
      </c>
      <c r="V24" s="141">
        <v>4</v>
      </c>
      <c r="W24" s="141">
        <v>1</v>
      </c>
      <c r="X24" s="141">
        <v>2</v>
      </c>
      <c r="Y24" s="78">
        <v>10</v>
      </c>
      <c r="Z24" s="141"/>
      <c r="AA24" s="138">
        <f t="shared" si="0"/>
        <v>330</v>
      </c>
    </row>
    <row r="25" spans="1:27" x14ac:dyDescent="0.35">
      <c r="A25" s="8" t="s">
        <v>43</v>
      </c>
      <c r="B25" s="39">
        <v>130</v>
      </c>
      <c r="C25" s="39">
        <v>23</v>
      </c>
      <c r="D25" s="39">
        <v>14</v>
      </c>
      <c r="E25" s="39">
        <v>2</v>
      </c>
      <c r="F25" s="39">
        <v>2</v>
      </c>
      <c r="G25" s="78">
        <v>5</v>
      </c>
      <c r="H25" s="144"/>
      <c r="I25" s="146">
        <v>68</v>
      </c>
      <c r="J25" s="141">
        <v>25</v>
      </c>
      <c r="K25" s="141">
        <v>28</v>
      </c>
      <c r="L25" s="141">
        <v>18</v>
      </c>
      <c r="M25" s="141">
        <v>22</v>
      </c>
      <c r="N25" s="141">
        <v>2</v>
      </c>
      <c r="O25" s="141">
        <v>8</v>
      </c>
      <c r="P25" s="78">
        <v>5</v>
      </c>
      <c r="Q25" s="144"/>
      <c r="R25" s="147">
        <v>28</v>
      </c>
      <c r="S25" s="144"/>
      <c r="T25" s="146">
        <v>151</v>
      </c>
      <c r="U25" s="141">
        <v>9</v>
      </c>
      <c r="V25" s="141">
        <v>5</v>
      </c>
      <c r="W25" s="141">
        <v>4</v>
      </c>
      <c r="X25" s="141">
        <v>2</v>
      </c>
      <c r="Y25" s="78">
        <v>5</v>
      </c>
      <c r="Z25" s="141"/>
      <c r="AA25" s="138">
        <f t="shared" si="0"/>
        <v>176</v>
      </c>
    </row>
    <row r="26" spans="1:27" x14ac:dyDescent="0.35">
      <c r="A26" s="8" t="s">
        <v>44</v>
      </c>
      <c r="B26" s="39">
        <v>62</v>
      </c>
      <c r="C26" s="39">
        <v>14</v>
      </c>
      <c r="D26" s="39">
        <v>11</v>
      </c>
      <c r="E26" s="39">
        <v>0</v>
      </c>
      <c r="F26" s="39">
        <v>0</v>
      </c>
      <c r="G26" s="78">
        <v>3</v>
      </c>
      <c r="H26" s="144"/>
      <c r="I26" s="146">
        <v>18</v>
      </c>
      <c r="J26" s="141">
        <v>12</v>
      </c>
      <c r="K26" s="141">
        <v>12</v>
      </c>
      <c r="L26" s="141">
        <v>10</v>
      </c>
      <c r="M26" s="141">
        <v>28</v>
      </c>
      <c r="N26" s="141">
        <v>4</v>
      </c>
      <c r="O26" s="141">
        <v>3</v>
      </c>
      <c r="P26" s="78">
        <v>3</v>
      </c>
      <c r="Q26" s="144"/>
      <c r="R26" s="147">
        <v>28</v>
      </c>
      <c r="S26" s="144"/>
      <c r="T26" s="146">
        <v>74</v>
      </c>
      <c r="U26" s="141">
        <v>10</v>
      </c>
      <c r="V26" s="141">
        <v>1</v>
      </c>
      <c r="W26" s="141">
        <v>1</v>
      </c>
      <c r="X26" s="141">
        <v>1</v>
      </c>
      <c r="Y26" s="78">
        <v>3</v>
      </c>
      <c r="Z26" s="141"/>
      <c r="AA26" s="138">
        <f t="shared" si="0"/>
        <v>90</v>
      </c>
    </row>
    <row r="27" spans="1:27" x14ac:dyDescent="0.35">
      <c r="A27" s="24" t="s">
        <v>45</v>
      </c>
      <c r="B27" s="30">
        <f t="shared" ref="B27:Y27" si="1">SUM(B7:B26)</f>
        <v>3335</v>
      </c>
      <c r="C27" s="30">
        <f t="shared" si="1"/>
        <v>437</v>
      </c>
      <c r="D27" s="30">
        <f t="shared" si="1"/>
        <v>302</v>
      </c>
      <c r="E27" s="30">
        <f t="shared" si="1"/>
        <v>71</v>
      </c>
      <c r="F27" s="30">
        <f t="shared" si="1"/>
        <v>16</v>
      </c>
      <c r="G27" s="34">
        <f t="shared" si="1"/>
        <v>217</v>
      </c>
      <c r="H27" s="145"/>
      <c r="I27" s="35">
        <f t="shared" si="1"/>
        <v>1548</v>
      </c>
      <c r="J27" s="30">
        <f t="shared" si="1"/>
        <v>632</v>
      </c>
      <c r="K27" s="30">
        <f t="shared" si="1"/>
        <v>565</v>
      </c>
      <c r="L27" s="30">
        <f t="shared" si="1"/>
        <v>461</v>
      </c>
      <c r="M27" s="30">
        <f t="shared" si="1"/>
        <v>666</v>
      </c>
      <c r="N27" s="30">
        <f t="shared" si="1"/>
        <v>109</v>
      </c>
      <c r="O27" s="30">
        <f t="shared" si="1"/>
        <v>180</v>
      </c>
      <c r="P27" s="34">
        <f t="shared" si="1"/>
        <v>217</v>
      </c>
      <c r="Q27" s="144"/>
      <c r="R27" s="80">
        <f t="shared" si="1"/>
        <v>1177</v>
      </c>
      <c r="S27" s="145"/>
      <c r="T27" s="35">
        <f t="shared" si="1"/>
        <v>3779</v>
      </c>
      <c r="U27" s="30">
        <f t="shared" si="1"/>
        <v>210</v>
      </c>
      <c r="V27" s="30">
        <f t="shared" si="1"/>
        <v>60</v>
      </c>
      <c r="W27" s="30">
        <f t="shared" si="1"/>
        <v>54</v>
      </c>
      <c r="X27" s="30">
        <f t="shared" si="1"/>
        <v>58</v>
      </c>
      <c r="Y27" s="34">
        <f t="shared" si="1"/>
        <v>217</v>
      </c>
      <c r="Z27" s="125"/>
      <c r="AA27" s="80">
        <f t="shared" si="0"/>
        <v>4378</v>
      </c>
    </row>
    <row r="28" spans="1:27" ht="30" customHeight="1" x14ac:dyDescent="0.35">
      <c r="A28" s="198"/>
      <c r="B28" s="206"/>
      <c r="C28" s="206"/>
      <c r="D28" s="206"/>
      <c r="E28" s="206"/>
      <c r="F28" s="206"/>
      <c r="G28" s="206"/>
      <c r="H28" s="206"/>
      <c r="I28" s="206"/>
      <c r="J28" s="198"/>
      <c r="K28" s="198"/>
      <c r="L28" s="198"/>
      <c r="M28" s="198"/>
      <c r="N28" s="198"/>
      <c r="O28" s="206"/>
      <c r="P28" s="198"/>
      <c r="Q28" s="216"/>
      <c r="R28" s="198"/>
      <c r="S28" s="216"/>
      <c r="T28" s="206"/>
      <c r="U28" s="206"/>
      <c r="V28" s="206"/>
      <c r="W28" s="206"/>
      <c r="X28" s="206"/>
      <c r="Y28" s="206"/>
      <c r="Z28" s="206"/>
      <c r="AA28" s="198"/>
    </row>
    <row r="29" spans="1:27" s="15" customFormat="1" ht="15" customHeight="1" x14ac:dyDescent="0.35">
      <c r="A29" s="190" t="s">
        <v>282</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row>
    <row r="30" spans="1:27" ht="24" customHeight="1" x14ac:dyDescent="0.35">
      <c r="A30" s="187" t="s">
        <v>13</v>
      </c>
      <c r="B30" s="186" t="s">
        <v>154</v>
      </c>
      <c r="C30" s="186"/>
      <c r="D30" s="186"/>
      <c r="E30" s="186"/>
      <c r="F30" s="186"/>
      <c r="G30" s="186"/>
      <c r="H30" s="142"/>
      <c r="I30" s="186" t="s">
        <v>155</v>
      </c>
      <c r="J30" s="186"/>
      <c r="K30" s="186"/>
      <c r="L30" s="186"/>
      <c r="M30" s="186"/>
      <c r="N30" s="186"/>
      <c r="O30" s="186"/>
      <c r="P30" s="186"/>
      <c r="Q30" s="142"/>
      <c r="R30" s="212" t="s">
        <v>212</v>
      </c>
      <c r="S30" s="142"/>
      <c r="T30" s="186" t="s">
        <v>156</v>
      </c>
      <c r="U30" s="186"/>
      <c r="V30" s="186"/>
      <c r="W30" s="186"/>
      <c r="X30" s="186"/>
      <c r="Y30" s="186"/>
      <c r="Z30" s="137"/>
      <c r="AA30" s="217" t="s">
        <v>24</v>
      </c>
    </row>
    <row r="31" spans="1:27" ht="30" x14ac:dyDescent="0.35">
      <c r="A31" s="187"/>
      <c r="B31" s="22" t="s">
        <v>157</v>
      </c>
      <c r="C31" s="22" t="s">
        <v>158</v>
      </c>
      <c r="D31" s="22" t="s">
        <v>159</v>
      </c>
      <c r="E31" s="22" t="s">
        <v>160</v>
      </c>
      <c r="F31" s="22" t="s">
        <v>136</v>
      </c>
      <c r="G31" s="40" t="s">
        <v>144</v>
      </c>
      <c r="H31" s="143"/>
      <c r="I31" s="79" t="s">
        <v>161</v>
      </c>
      <c r="J31" s="27" t="s">
        <v>114</v>
      </c>
      <c r="K31" s="27" t="s">
        <v>132</v>
      </c>
      <c r="L31" s="27" t="s">
        <v>152</v>
      </c>
      <c r="M31" s="27" t="s">
        <v>162</v>
      </c>
      <c r="N31" s="27" t="s">
        <v>163</v>
      </c>
      <c r="O31" s="27" t="s">
        <v>125</v>
      </c>
      <c r="P31" s="40" t="s">
        <v>144</v>
      </c>
      <c r="Q31" s="143"/>
      <c r="R31" s="213"/>
      <c r="S31" s="142"/>
      <c r="T31" s="79">
        <v>0</v>
      </c>
      <c r="U31" s="108" t="s">
        <v>164</v>
      </c>
      <c r="V31" s="27" t="s">
        <v>165</v>
      </c>
      <c r="W31" s="27" t="s">
        <v>166</v>
      </c>
      <c r="X31" s="27" t="s">
        <v>167</v>
      </c>
      <c r="Y31" s="40" t="s">
        <v>144</v>
      </c>
      <c r="Z31" s="127"/>
      <c r="AA31" s="218"/>
    </row>
    <row r="32" spans="1:27" x14ac:dyDescent="0.35">
      <c r="A32" s="8" t="s">
        <v>15</v>
      </c>
      <c r="B32" s="12">
        <v>57</v>
      </c>
      <c r="C32" s="12">
        <v>7</v>
      </c>
      <c r="D32" s="12">
        <v>3</v>
      </c>
      <c r="E32" s="12">
        <v>2</v>
      </c>
      <c r="F32" s="12">
        <v>0</v>
      </c>
      <c r="G32" s="36">
        <v>9</v>
      </c>
      <c r="H32" s="148"/>
      <c r="I32" s="81">
        <v>31</v>
      </c>
      <c r="J32" s="126">
        <v>9</v>
      </c>
      <c r="K32" s="126">
        <v>8</v>
      </c>
      <c r="L32" s="126">
        <v>13</v>
      </c>
      <c r="M32" s="126">
        <v>6</v>
      </c>
      <c r="N32" s="126">
        <v>1</v>
      </c>
      <c r="O32" s="126">
        <v>1</v>
      </c>
      <c r="P32" s="36">
        <v>9</v>
      </c>
      <c r="Q32" s="148"/>
      <c r="R32" s="152">
        <v>14</v>
      </c>
      <c r="S32" s="148"/>
      <c r="T32" s="81">
        <v>62</v>
      </c>
      <c r="U32" s="126">
        <v>4</v>
      </c>
      <c r="V32" s="126">
        <v>0</v>
      </c>
      <c r="W32" s="126">
        <v>1</v>
      </c>
      <c r="X32" s="126">
        <v>2</v>
      </c>
      <c r="Y32" s="36">
        <v>9</v>
      </c>
      <c r="Z32" s="126"/>
      <c r="AA32" s="138">
        <f>SUM(B32:G32)</f>
        <v>78</v>
      </c>
    </row>
    <row r="33" spans="1:27" x14ac:dyDescent="0.35">
      <c r="A33" s="8" t="s">
        <v>16</v>
      </c>
      <c r="B33" s="12">
        <v>1422</v>
      </c>
      <c r="C33" s="12">
        <v>152</v>
      </c>
      <c r="D33" s="12">
        <v>97</v>
      </c>
      <c r="E33" s="12">
        <v>33</v>
      </c>
      <c r="F33" s="12">
        <v>5</v>
      </c>
      <c r="G33" s="36">
        <v>87</v>
      </c>
      <c r="H33" s="148"/>
      <c r="I33" s="81">
        <v>688</v>
      </c>
      <c r="J33" s="126">
        <v>242</v>
      </c>
      <c r="K33" s="126">
        <v>197</v>
      </c>
      <c r="L33" s="126">
        <v>188</v>
      </c>
      <c r="M33" s="126">
        <v>257</v>
      </c>
      <c r="N33" s="126">
        <v>52</v>
      </c>
      <c r="O33" s="126">
        <v>85</v>
      </c>
      <c r="P33" s="36">
        <v>87</v>
      </c>
      <c r="Q33" s="148"/>
      <c r="R33" s="152">
        <v>500</v>
      </c>
      <c r="S33" s="148"/>
      <c r="T33" s="81">
        <v>1565</v>
      </c>
      <c r="U33" s="126">
        <v>73</v>
      </c>
      <c r="V33" s="126">
        <v>23</v>
      </c>
      <c r="W33" s="126">
        <v>22</v>
      </c>
      <c r="X33" s="126">
        <v>26</v>
      </c>
      <c r="Y33" s="36">
        <v>87</v>
      </c>
      <c r="Z33" s="126"/>
      <c r="AA33" s="138">
        <f t="shared" ref="AA33:AA40" si="2">SUM(B33:G33)</f>
        <v>1796</v>
      </c>
    </row>
    <row r="34" spans="1:27" x14ac:dyDescent="0.35">
      <c r="A34" s="8" t="s">
        <v>17</v>
      </c>
      <c r="B34" s="12">
        <v>15</v>
      </c>
      <c r="C34" s="12">
        <v>1</v>
      </c>
      <c r="D34" s="12">
        <v>3</v>
      </c>
      <c r="E34" s="12">
        <v>0</v>
      </c>
      <c r="F34" s="12">
        <v>0</v>
      </c>
      <c r="G34" s="36">
        <v>0</v>
      </c>
      <c r="H34" s="148"/>
      <c r="I34" s="81">
        <v>9</v>
      </c>
      <c r="J34" s="126">
        <v>1</v>
      </c>
      <c r="K34" s="126">
        <v>4</v>
      </c>
      <c r="L34" s="126">
        <v>1</v>
      </c>
      <c r="M34" s="126">
        <v>3</v>
      </c>
      <c r="N34" s="126">
        <v>1</v>
      </c>
      <c r="O34" s="126">
        <v>0</v>
      </c>
      <c r="P34" s="36">
        <v>0</v>
      </c>
      <c r="Q34" s="148"/>
      <c r="R34" s="152">
        <v>5</v>
      </c>
      <c r="S34" s="148"/>
      <c r="T34" s="81">
        <v>18</v>
      </c>
      <c r="U34" s="126">
        <v>1</v>
      </c>
      <c r="V34" s="126">
        <v>0</v>
      </c>
      <c r="W34" s="126">
        <v>0</v>
      </c>
      <c r="X34" s="126">
        <v>0</v>
      </c>
      <c r="Y34" s="36">
        <v>0</v>
      </c>
      <c r="Z34" s="126"/>
      <c r="AA34" s="138">
        <f t="shared" si="2"/>
        <v>19</v>
      </c>
    </row>
    <row r="35" spans="1:27" x14ac:dyDescent="0.35">
      <c r="A35" s="8" t="s">
        <v>18</v>
      </c>
      <c r="B35" s="12">
        <v>650</v>
      </c>
      <c r="C35" s="12">
        <v>95</v>
      </c>
      <c r="D35" s="12">
        <v>45</v>
      </c>
      <c r="E35" s="12">
        <v>17</v>
      </c>
      <c r="F35" s="12">
        <v>2</v>
      </c>
      <c r="G35" s="36">
        <v>40</v>
      </c>
      <c r="H35" s="148"/>
      <c r="I35" s="81">
        <v>293</v>
      </c>
      <c r="J35" s="126">
        <v>135</v>
      </c>
      <c r="K35" s="126">
        <v>126</v>
      </c>
      <c r="L35" s="126">
        <v>79</v>
      </c>
      <c r="M35" s="126">
        <v>138</v>
      </c>
      <c r="N35" s="126">
        <v>13</v>
      </c>
      <c r="O35" s="126">
        <v>25</v>
      </c>
      <c r="P35" s="36">
        <v>40</v>
      </c>
      <c r="Q35" s="148"/>
      <c r="R35" s="152">
        <v>231</v>
      </c>
      <c r="S35" s="148"/>
      <c r="T35" s="81">
        <v>732</v>
      </c>
      <c r="U35" s="126">
        <v>48</v>
      </c>
      <c r="V35" s="126">
        <v>12</v>
      </c>
      <c r="W35" s="126">
        <v>7</v>
      </c>
      <c r="X35" s="126">
        <v>10</v>
      </c>
      <c r="Y35" s="36">
        <v>40</v>
      </c>
      <c r="Z35" s="126"/>
      <c r="AA35" s="138">
        <f t="shared" si="2"/>
        <v>849</v>
      </c>
    </row>
    <row r="36" spans="1:27" x14ac:dyDescent="0.35">
      <c r="A36" s="8" t="s">
        <v>19</v>
      </c>
      <c r="B36" s="12">
        <v>104</v>
      </c>
      <c r="C36" s="12">
        <v>23</v>
      </c>
      <c r="D36" s="12">
        <v>18</v>
      </c>
      <c r="E36" s="12">
        <v>1</v>
      </c>
      <c r="F36" s="12">
        <v>1</v>
      </c>
      <c r="G36" s="36">
        <v>4</v>
      </c>
      <c r="H36" s="148"/>
      <c r="I36" s="81">
        <v>45</v>
      </c>
      <c r="J36" s="126">
        <v>32</v>
      </c>
      <c r="K36" s="126">
        <v>27</v>
      </c>
      <c r="L36" s="126">
        <v>18</v>
      </c>
      <c r="M36" s="126">
        <v>19</v>
      </c>
      <c r="N36" s="126">
        <v>5</v>
      </c>
      <c r="O36" s="126">
        <v>1</v>
      </c>
      <c r="P36" s="36">
        <v>4</v>
      </c>
      <c r="Q36" s="148"/>
      <c r="R36" s="152">
        <v>40</v>
      </c>
      <c r="S36" s="148"/>
      <c r="T36" s="81">
        <v>128</v>
      </c>
      <c r="U36" s="126">
        <v>13</v>
      </c>
      <c r="V36" s="126">
        <v>2</v>
      </c>
      <c r="W36" s="126">
        <v>1</v>
      </c>
      <c r="X36" s="126">
        <v>3</v>
      </c>
      <c r="Y36" s="36">
        <v>4</v>
      </c>
      <c r="Z36" s="126"/>
      <c r="AA36" s="138">
        <f t="shared" si="2"/>
        <v>151</v>
      </c>
    </row>
    <row r="37" spans="1:27" x14ac:dyDescent="0.35">
      <c r="A37" s="8" t="s">
        <v>20</v>
      </c>
      <c r="B37" s="12">
        <v>10</v>
      </c>
      <c r="C37" s="12">
        <v>4</v>
      </c>
      <c r="D37" s="12">
        <v>1</v>
      </c>
      <c r="E37" s="12">
        <v>0</v>
      </c>
      <c r="F37" s="12">
        <v>0</v>
      </c>
      <c r="G37" s="36">
        <v>2</v>
      </c>
      <c r="H37" s="148"/>
      <c r="I37" s="81">
        <v>3</v>
      </c>
      <c r="J37" s="126">
        <v>1</v>
      </c>
      <c r="K37" s="126">
        <v>5</v>
      </c>
      <c r="L37" s="126">
        <v>3</v>
      </c>
      <c r="M37" s="126">
        <v>3</v>
      </c>
      <c r="N37" s="126">
        <v>0</v>
      </c>
      <c r="O37" s="126">
        <v>0</v>
      </c>
      <c r="P37" s="36">
        <v>2</v>
      </c>
      <c r="Q37" s="148"/>
      <c r="R37" s="152">
        <v>7</v>
      </c>
      <c r="S37" s="148"/>
      <c r="T37" s="81">
        <v>13</v>
      </c>
      <c r="U37" s="126">
        <v>2</v>
      </c>
      <c r="V37" s="126">
        <v>0</v>
      </c>
      <c r="W37" s="126">
        <v>0</v>
      </c>
      <c r="X37" s="126">
        <v>0</v>
      </c>
      <c r="Y37" s="36">
        <v>2</v>
      </c>
      <c r="Z37" s="126"/>
      <c r="AA37" s="138">
        <f t="shared" si="2"/>
        <v>17</v>
      </c>
    </row>
    <row r="38" spans="1:27" x14ac:dyDescent="0.35">
      <c r="A38" s="8" t="s">
        <v>21</v>
      </c>
      <c r="B38" s="12">
        <v>828</v>
      </c>
      <c r="C38" s="12">
        <v>100</v>
      </c>
      <c r="D38" s="12">
        <v>89</v>
      </c>
      <c r="E38" s="12">
        <v>15</v>
      </c>
      <c r="F38" s="12">
        <v>5</v>
      </c>
      <c r="G38" s="36">
        <v>58</v>
      </c>
      <c r="H38" s="148"/>
      <c r="I38" s="81">
        <v>368</v>
      </c>
      <c r="J38" s="126">
        <v>156</v>
      </c>
      <c r="K38" s="126">
        <v>147</v>
      </c>
      <c r="L38" s="126">
        <v>113</v>
      </c>
      <c r="M38" s="126">
        <v>177</v>
      </c>
      <c r="N38" s="126">
        <v>27</v>
      </c>
      <c r="O38" s="126">
        <v>49</v>
      </c>
      <c r="P38" s="36">
        <v>58</v>
      </c>
      <c r="Q38" s="148"/>
      <c r="R38" s="152">
        <v>295</v>
      </c>
      <c r="S38" s="148"/>
      <c r="T38" s="81">
        <v>948</v>
      </c>
      <c r="U38" s="126">
        <v>47</v>
      </c>
      <c r="V38" s="126">
        <v>15</v>
      </c>
      <c r="W38" s="126">
        <v>17</v>
      </c>
      <c r="X38" s="126">
        <v>10</v>
      </c>
      <c r="Y38" s="36">
        <v>58</v>
      </c>
      <c r="Z38" s="126"/>
      <c r="AA38" s="138">
        <f t="shared" si="2"/>
        <v>1095</v>
      </c>
    </row>
    <row r="39" spans="1:27" x14ac:dyDescent="0.35">
      <c r="A39" s="8" t="s">
        <v>22</v>
      </c>
      <c r="B39" s="12">
        <v>249</v>
      </c>
      <c r="C39" s="12">
        <v>55</v>
      </c>
      <c r="D39" s="12">
        <v>46</v>
      </c>
      <c r="E39" s="12">
        <v>3</v>
      </c>
      <c r="F39" s="12">
        <v>3</v>
      </c>
      <c r="G39" s="36">
        <v>17</v>
      </c>
      <c r="H39" s="148"/>
      <c r="I39" s="81">
        <v>111</v>
      </c>
      <c r="J39" s="126">
        <v>56</v>
      </c>
      <c r="K39" s="126">
        <v>51</v>
      </c>
      <c r="L39" s="126">
        <v>46</v>
      </c>
      <c r="M39" s="126">
        <v>63</v>
      </c>
      <c r="N39" s="126">
        <v>10</v>
      </c>
      <c r="O39" s="126">
        <v>19</v>
      </c>
      <c r="P39" s="36">
        <v>17</v>
      </c>
      <c r="Q39" s="148"/>
      <c r="R39" s="152">
        <v>85</v>
      </c>
      <c r="S39" s="148"/>
      <c r="T39" s="81">
        <v>313</v>
      </c>
      <c r="U39" s="126">
        <v>22</v>
      </c>
      <c r="V39" s="126">
        <v>8</v>
      </c>
      <c r="W39" s="126">
        <v>6</v>
      </c>
      <c r="X39" s="126">
        <v>7</v>
      </c>
      <c r="Y39" s="36">
        <v>17</v>
      </c>
      <c r="Z39" s="126"/>
      <c r="AA39" s="138">
        <f t="shared" si="2"/>
        <v>373</v>
      </c>
    </row>
    <row r="40" spans="1:27" x14ac:dyDescent="0.35">
      <c r="A40" s="24" t="s">
        <v>45</v>
      </c>
      <c r="B40" s="30">
        <f t="shared" ref="B40:G40" si="3">SUM(B32:B39)</f>
        <v>3335</v>
      </c>
      <c r="C40" s="30">
        <f t="shared" si="3"/>
        <v>437</v>
      </c>
      <c r="D40" s="30">
        <f t="shared" si="3"/>
        <v>302</v>
      </c>
      <c r="E40" s="30">
        <f t="shared" si="3"/>
        <v>71</v>
      </c>
      <c r="F40" s="30">
        <f t="shared" si="3"/>
        <v>16</v>
      </c>
      <c r="G40" s="34">
        <f t="shared" si="3"/>
        <v>217</v>
      </c>
      <c r="H40" s="145"/>
      <c r="I40" s="35">
        <f t="shared" ref="I40:P40" si="4">SUM(I32:I39)</f>
        <v>1548</v>
      </c>
      <c r="J40" s="30">
        <f t="shared" si="4"/>
        <v>632</v>
      </c>
      <c r="K40" s="30">
        <f t="shared" si="4"/>
        <v>565</v>
      </c>
      <c r="L40" s="30">
        <f t="shared" si="4"/>
        <v>461</v>
      </c>
      <c r="M40" s="30">
        <f t="shared" si="4"/>
        <v>666</v>
      </c>
      <c r="N40" s="30">
        <f t="shared" si="4"/>
        <v>109</v>
      </c>
      <c r="O40" s="30">
        <f t="shared" si="4"/>
        <v>180</v>
      </c>
      <c r="P40" s="34">
        <f t="shared" si="4"/>
        <v>217</v>
      </c>
      <c r="Q40" s="145"/>
      <c r="R40" s="80">
        <f>SUM(R32:R39)</f>
        <v>1177</v>
      </c>
      <c r="S40" s="145"/>
      <c r="T40" s="35">
        <f t="shared" ref="T40:Y40" si="5">SUM(T32:T39)</f>
        <v>3779</v>
      </c>
      <c r="U40" s="30">
        <f t="shared" si="5"/>
        <v>210</v>
      </c>
      <c r="V40" s="30">
        <f t="shared" si="5"/>
        <v>60</v>
      </c>
      <c r="W40" s="30">
        <f t="shared" si="5"/>
        <v>54</v>
      </c>
      <c r="X40" s="30">
        <f t="shared" si="5"/>
        <v>58</v>
      </c>
      <c r="Y40" s="34">
        <f t="shared" si="5"/>
        <v>217</v>
      </c>
      <c r="Z40" s="125"/>
      <c r="AA40" s="80">
        <f t="shared" si="2"/>
        <v>4378</v>
      </c>
    </row>
    <row r="41" spans="1:27" x14ac:dyDescent="0.35">
      <c r="A41" s="8"/>
      <c r="H41" s="149"/>
      <c r="Q41" s="149"/>
      <c r="S41" s="150"/>
    </row>
    <row r="42" spans="1:27" x14ac:dyDescent="0.35">
      <c r="A42" s="71" t="str">
        <f>+'3.1.1'!A29</f>
        <v>Note: Statistics after 28 March 2020 by region are based upon 'principal place of business' and not 'registered office'.</v>
      </c>
    </row>
    <row r="43" spans="1:27" ht="15" customHeight="1" x14ac:dyDescent="0.35">
      <c r="A43" s="71" t="s">
        <v>222</v>
      </c>
      <c r="B43" s="71"/>
      <c r="C43" s="71"/>
      <c r="D43" s="71"/>
      <c r="E43" s="71"/>
      <c r="F43" s="71"/>
      <c r="G43" s="71"/>
      <c r="H43" s="71"/>
      <c r="I43" s="71"/>
      <c r="J43" s="71"/>
    </row>
    <row r="44" spans="1:27" x14ac:dyDescent="0.35">
      <c r="A44" s="71" t="s">
        <v>285</v>
      </c>
    </row>
    <row r="45" spans="1:27" x14ac:dyDescent="0.35">
      <c r="A45" s="71"/>
    </row>
    <row r="46" spans="1:27" customFormat="1" x14ac:dyDescent="0.35">
      <c r="A46" s="11" t="s">
        <v>12</v>
      </c>
      <c r="H46" s="105"/>
      <c r="I46" s="15"/>
      <c r="J46" s="15"/>
      <c r="K46" s="15"/>
      <c r="L46" s="15"/>
      <c r="M46" s="15"/>
      <c r="N46" s="15"/>
      <c r="O46" s="15"/>
      <c r="P46" s="15"/>
      <c r="Q46" s="134"/>
      <c r="S46" s="105"/>
      <c r="T46" s="15"/>
      <c r="U46" s="15"/>
      <c r="V46" s="15"/>
      <c r="W46" s="15"/>
      <c r="X46" s="15"/>
      <c r="Y46" s="15"/>
      <c r="Z46" s="15"/>
      <c r="AA46" s="15"/>
    </row>
  </sheetData>
  <sortState xmlns:xlrd2="http://schemas.microsoft.com/office/spreadsheetml/2017/richdata2" ref="AD7:AJ26">
    <sortCondition ref="AD7:AD26"/>
  </sortState>
  <mergeCells count="18">
    <mergeCell ref="B5:G5"/>
    <mergeCell ref="I5:P5"/>
    <mergeCell ref="T5:Y5"/>
    <mergeCell ref="B30:G30"/>
    <mergeCell ref="I30:P30"/>
    <mergeCell ref="T30:Y30"/>
    <mergeCell ref="A1:AA1"/>
    <mergeCell ref="A2:AA2"/>
    <mergeCell ref="A3:AA3"/>
    <mergeCell ref="A4:AA4"/>
    <mergeCell ref="R30:R31"/>
    <mergeCell ref="A5:A6"/>
    <mergeCell ref="A30:A31"/>
    <mergeCell ref="A29:AA29"/>
    <mergeCell ref="R5:R6"/>
    <mergeCell ref="A28:AA28"/>
    <mergeCell ref="AA5:AA6"/>
    <mergeCell ref="AA30:AA31"/>
  </mergeCells>
  <hyperlinks>
    <hyperlink ref="A46" r:id="rId1" xr:uid="{00000000-0004-0000-0A00-000000000000}"/>
  </hyperlinks>
  <pageMargins left="0.70866141732283472" right="0.70866141732283472" top="0.74803149606299213" bottom="0.74803149606299213" header="0.31496062992125984" footer="0.31496062992125984"/>
  <pageSetup paperSize="9" scale="46" fitToHeight="0" orientation="landscape" r:id="rId2"/>
  <ignoredErrors>
    <ignoredError sqref="T27 T40 AA7 AA8:AA26 AA32:AA39 AA40" formulaRange="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46"/>
  <sheetViews>
    <sheetView zoomScaleNormal="100" workbookViewId="0">
      <selection activeCell="A13" sqref="A13"/>
    </sheetView>
  </sheetViews>
  <sheetFormatPr defaultColWidth="11.54296875" defaultRowHeight="14.5" x14ac:dyDescent="0.35"/>
  <cols>
    <col min="1" max="1" width="32.26953125" style="14" customWidth="1"/>
    <col min="2" max="14" width="10.7265625" style="14" customWidth="1"/>
    <col min="15" max="189" width="11.54296875" style="14"/>
    <col min="190" max="190" width="51.54296875" style="14" customWidth="1"/>
    <col min="191" max="192" width="11.54296875" style="14"/>
    <col min="193" max="193" width="12" style="14" customWidth="1"/>
    <col min="194" max="445" width="11.54296875" style="14"/>
    <col min="446" max="446" width="51.54296875" style="14" customWidth="1"/>
    <col min="447" max="448" width="11.54296875" style="14"/>
    <col min="449" max="449" width="12" style="14" customWidth="1"/>
    <col min="450" max="701" width="11.54296875" style="14"/>
    <col min="702" max="702" width="51.54296875" style="14" customWidth="1"/>
    <col min="703" max="704" width="11.54296875" style="14"/>
    <col min="705" max="705" width="12" style="14" customWidth="1"/>
    <col min="706" max="957" width="11.54296875" style="14"/>
    <col min="958" max="958" width="51.54296875" style="14" customWidth="1"/>
    <col min="959" max="960" width="11.54296875" style="14"/>
    <col min="961" max="961" width="12" style="14" customWidth="1"/>
    <col min="962" max="1213" width="11.54296875" style="14"/>
    <col min="1214" max="1214" width="51.54296875" style="14" customWidth="1"/>
    <col min="1215" max="1216" width="11.54296875" style="14"/>
    <col min="1217" max="1217" width="12" style="14" customWidth="1"/>
    <col min="1218" max="1469" width="11.54296875" style="14"/>
    <col min="1470" max="1470" width="51.54296875" style="14" customWidth="1"/>
    <col min="1471" max="1472" width="11.54296875" style="14"/>
    <col min="1473" max="1473" width="12" style="14" customWidth="1"/>
    <col min="1474" max="1725" width="11.54296875" style="14"/>
    <col min="1726" max="1726" width="51.54296875" style="14" customWidth="1"/>
    <col min="1727" max="1728" width="11.54296875" style="14"/>
    <col min="1729" max="1729" width="12" style="14" customWidth="1"/>
    <col min="1730" max="1981" width="11.54296875" style="14"/>
    <col min="1982" max="1982" width="51.54296875" style="14" customWidth="1"/>
    <col min="1983" max="1984" width="11.54296875" style="14"/>
    <col min="1985" max="1985" width="12" style="14" customWidth="1"/>
    <col min="1986" max="2237" width="11.54296875" style="14"/>
    <col min="2238" max="2238" width="51.54296875" style="14" customWidth="1"/>
    <col min="2239" max="2240" width="11.54296875" style="14"/>
    <col min="2241" max="2241" width="12" style="14" customWidth="1"/>
    <col min="2242" max="2493" width="11.54296875" style="14"/>
    <col min="2494" max="2494" width="51.54296875" style="14" customWidth="1"/>
    <col min="2495" max="2496" width="11.54296875" style="14"/>
    <col min="2497" max="2497" width="12" style="14" customWidth="1"/>
    <col min="2498" max="2749" width="11.54296875" style="14"/>
    <col min="2750" max="2750" width="51.54296875" style="14" customWidth="1"/>
    <col min="2751" max="2752" width="11.54296875" style="14"/>
    <col min="2753" max="2753" width="12" style="14" customWidth="1"/>
    <col min="2754" max="3005" width="11.54296875" style="14"/>
    <col min="3006" max="3006" width="51.54296875" style="14" customWidth="1"/>
    <col min="3007" max="3008" width="11.54296875" style="14"/>
    <col min="3009" max="3009" width="12" style="14" customWidth="1"/>
    <col min="3010" max="3261" width="11.54296875" style="14"/>
    <col min="3262" max="3262" width="51.54296875" style="14" customWidth="1"/>
    <col min="3263" max="3264" width="11.54296875" style="14"/>
    <col min="3265" max="3265" width="12" style="14" customWidth="1"/>
    <col min="3266" max="3517" width="11.54296875" style="14"/>
    <col min="3518" max="3518" width="51.54296875" style="14" customWidth="1"/>
    <col min="3519" max="3520" width="11.54296875" style="14"/>
    <col min="3521" max="3521" width="12" style="14" customWidth="1"/>
    <col min="3522" max="3773" width="11.54296875" style="14"/>
    <col min="3774" max="3774" width="51.54296875" style="14" customWidth="1"/>
    <col min="3775" max="3776" width="11.54296875" style="14"/>
    <col min="3777" max="3777" width="12" style="14" customWidth="1"/>
    <col min="3778" max="4029" width="11.54296875" style="14"/>
    <col min="4030" max="4030" width="51.54296875" style="14" customWidth="1"/>
    <col min="4031" max="4032" width="11.54296875" style="14"/>
    <col min="4033" max="4033" width="12" style="14" customWidth="1"/>
    <col min="4034" max="4285" width="11.54296875" style="14"/>
    <col min="4286" max="4286" width="51.54296875" style="14" customWidth="1"/>
    <col min="4287" max="4288" width="11.54296875" style="14"/>
    <col min="4289" max="4289" width="12" style="14" customWidth="1"/>
    <col min="4290" max="4541" width="11.54296875" style="14"/>
    <col min="4542" max="4542" width="51.54296875" style="14" customWidth="1"/>
    <col min="4543" max="4544" width="11.54296875" style="14"/>
    <col min="4545" max="4545" width="12" style="14" customWidth="1"/>
    <col min="4546" max="4797" width="11.54296875" style="14"/>
    <col min="4798" max="4798" width="51.54296875" style="14" customWidth="1"/>
    <col min="4799" max="4800" width="11.54296875" style="14"/>
    <col min="4801" max="4801" width="12" style="14" customWidth="1"/>
    <col min="4802" max="5053" width="11.54296875" style="14"/>
    <col min="5054" max="5054" width="51.54296875" style="14" customWidth="1"/>
    <col min="5055" max="5056" width="11.54296875" style="14"/>
    <col min="5057" max="5057" width="12" style="14" customWidth="1"/>
    <col min="5058" max="5309" width="11.54296875" style="14"/>
    <col min="5310" max="5310" width="51.54296875" style="14" customWidth="1"/>
    <col min="5311" max="5312" width="11.54296875" style="14"/>
    <col min="5313" max="5313" width="12" style="14" customWidth="1"/>
    <col min="5314" max="5565" width="11.54296875" style="14"/>
    <col min="5566" max="5566" width="51.54296875" style="14" customWidth="1"/>
    <col min="5567" max="5568" width="11.54296875" style="14"/>
    <col min="5569" max="5569" width="12" style="14" customWidth="1"/>
    <col min="5570" max="5821" width="11.54296875" style="14"/>
    <col min="5822" max="5822" width="51.54296875" style="14" customWidth="1"/>
    <col min="5823" max="5824" width="11.54296875" style="14"/>
    <col min="5825" max="5825" width="12" style="14" customWidth="1"/>
    <col min="5826" max="6077" width="11.54296875" style="14"/>
    <col min="6078" max="6078" width="51.54296875" style="14" customWidth="1"/>
    <col min="6079" max="6080" width="11.54296875" style="14"/>
    <col min="6081" max="6081" width="12" style="14" customWidth="1"/>
    <col min="6082" max="6333" width="11.54296875" style="14"/>
    <col min="6334" max="6334" width="51.54296875" style="14" customWidth="1"/>
    <col min="6335" max="6336" width="11.54296875" style="14"/>
    <col min="6337" max="6337" width="12" style="14" customWidth="1"/>
    <col min="6338" max="6589" width="11.54296875" style="14"/>
    <col min="6590" max="6590" width="51.54296875" style="14" customWidth="1"/>
    <col min="6591" max="6592" width="11.54296875" style="14"/>
    <col min="6593" max="6593" width="12" style="14" customWidth="1"/>
    <col min="6594" max="6845" width="11.54296875" style="14"/>
    <col min="6846" max="6846" width="51.54296875" style="14" customWidth="1"/>
    <col min="6847" max="6848" width="11.54296875" style="14"/>
    <col min="6849" max="6849" width="12" style="14" customWidth="1"/>
    <col min="6850" max="7101" width="11.54296875" style="14"/>
    <col min="7102" max="7102" width="51.54296875" style="14" customWidth="1"/>
    <col min="7103" max="7104" width="11.54296875" style="14"/>
    <col min="7105" max="7105" width="12" style="14" customWidth="1"/>
    <col min="7106" max="7357" width="11.54296875" style="14"/>
    <col min="7358" max="7358" width="51.54296875" style="14" customWidth="1"/>
    <col min="7359" max="7360" width="11.54296875" style="14"/>
    <col min="7361" max="7361" width="12" style="14" customWidth="1"/>
    <col min="7362" max="7613" width="11.54296875" style="14"/>
    <col min="7614" max="7614" width="51.54296875" style="14" customWidth="1"/>
    <col min="7615" max="7616" width="11.54296875" style="14"/>
    <col min="7617" max="7617" width="12" style="14" customWidth="1"/>
    <col min="7618" max="7869" width="11.54296875" style="14"/>
    <col min="7870" max="7870" width="51.54296875" style="14" customWidth="1"/>
    <col min="7871" max="7872" width="11.54296875" style="14"/>
    <col min="7873" max="7873" width="12" style="14" customWidth="1"/>
    <col min="7874" max="8125" width="11.54296875" style="14"/>
    <col min="8126" max="8126" width="51.54296875" style="14" customWidth="1"/>
    <col min="8127" max="8128" width="11.54296875" style="14"/>
    <col min="8129" max="8129" width="12" style="14" customWidth="1"/>
    <col min="8130" max="8381" width="11.54296875" style="14"/>
    <col min="8382" max="8382" width="51.54296875" style="14" customWidth="1"/>
    <col min="8383" max="8384" width="11.54296875" style="14"/>
    <col min="8385" max="8385" width="12" style="14" customWidth="1"/>
    <col min="8386" max="8637" width="11.54296875" style="14"/>
    <col min="8638" max="8638" width="51.54296875" style="14" customWidth="1"/>
    <col min="8639" max="8640" width="11.54296875" style="14"/>
    <col min="8641" max="8641" width="12" style="14" customWidth="1"/>
    <col min="8642" max="8893" width="11.54296875" style="14"/>
    <col min="8894" max="8894" width="51.54296875" style="14" customWidth="1"/>
    <col min="8895" max="8896" width="11.54296875" style="14"/>
    <col min="8897" max="8897" width="12" style="14" customWidth="1"/>
    <col min="8898" max="9149" width="11.54296875" style="14"/>
    <col min="9150" max="9150" width="51.54296875" style="14" customWidth="1"/>
    <col min="9151" max="9152" width="11.54296875" style="14"/>
    <col min="9153" max="9153" width="12" style="14" customWidth="1"/>
    <col min="9154" max="9405" width="11.54296875" style="14"/>
    <col min="9406" max="9406" width="51.54296875" style="14" customWidth="1"/>
    <col min="9407" max="9408" width="11.54296875" style="14"/>
    <col min="9409" max="9409" width="12" style="14" customWidth="1"/>
    <col min="9410" max="9661" width="11.54296875" style="14"/>
    <col min="9662" max="9662" width="51.54296875" style="14" customWidth="1"/>
    <col min="9663" max="9664" width="11.54296875" style="14"/>
    <col min="9665" max="9665" width="12" style="14" customWidth="1"/>
    <col min="9666" max="9917" width="11.54296875" style="14"/>
    <col min="9918" max="9918" width="51.54296875" style="14" customWidth="1"/>
    <col min="9919" max="9920" width="11.54296875" style="14"/>
    <col min="9921" max="9921" width="12" style="14" customWidth="1"/>
    <col min="9922" max="10173" width="11.54296875" style="14"/>
    <col min="10174" max="10174" width="51.54296875" style="14" customWidth="1"/>
    <col min="10175" max="10176" width="11.54296875" style="14"/>
    <col min="10177" max="10177" width="12" style="14" customWidth="1"/>
    <col min="10178" max="10429" width="11.54296875" style="14"/>
    <col min="10430" max="10430" width="51.54296875" style="14" customWidth="1"/>
    <col min="10431" max="10432" width="11.54296875" style="14"/>
    <col min="10433" max="10433" width="12" style="14" customWidth="1"/>
    <col min="10434" max="10685" width="11.54296875" style="14"/>
    <col min="10686" max="10686" width="51.54296875" style="14" customWidth="1"/>
    <col min="10687" max="10688" width="11.54296875" style="14"/>
    <col min="10689" max="10689" width="12" style="14" customWidth="1"/>
    <col min="10690" max="10941" width="11.54296875" style="14"/>
    <col min="10942" max="10942" width="51.54296875" style="14" customWidth="1"/>
    <col min="10943" max="10944" width="11.54296875" style="14"/>
    <col min="10945" max="10945" width="12" style="14" customWidth="1"/>
    <col min="10946" max="11197" width="11.54296875" style="14"/>
    <col min="11198" max="11198" width="51.54296875" style="14" customWidth="1"/>
    <col min="11199" max="11200" width="11.54296875" style="14"/>
    <col min="11201" max="11201" width="12" style="14" customWidth="1"/>
    <col min="11202" max="11453" width="11.54296875" style="14"/>
    <col min="11454" max="11454" width="51.54296875" style="14" customWidth="1"/>
    <col min="11455" max="11456" width="11.54296875" style="14"/>
    <col min="11457" max="11457" width="12" style="14" customWidth="1"/>
    <col min="11458" max="11709" width="11.54296875" style="14"/>
    <col min="11710" max="11710" width="51.54296875" style="14" customWidth="1"/>
    <col min="11711" max="11712" width="11.54296875" style="14"/>
    <col min="11713" max="11713" width="12" style="14" customWidth="1"/>
    <col min="11714" max="11965" width="11.54296875" style="14"/>
    <col min="11966" max="11966" width="51.54296875" style="14" customWidth="1"/>
    <col min="11967" max="11968" width="11.54296875" style="14"/>
    <col min="11969" max="11969" width="12" style="14" customWidth="1"/>
    <col min="11970" max="12221" width="11.54296875" style="14"/>
    <col min="12222" max="12222" width="51.54296875" style="14" customWidth="1"/>
    <col min="12223" max="12224" width="11.54296875" style="14"/>
    <col min="12225" max="12225" width="12" style="14" customWidth="1"/>
    <col min="12226" max="12477" width="11.54296875" style="14"/>
    <col min="12478" max="12478" width="51.54296875" style="14" customWidth="1"/>
    <col min="12479" max="12480" width="11.54296875" style="14"/>
    <col min="12481" max="12481" width="12" style="14" customWidth="1"/>
    <col min="12482" max="12733" width="11.54296875" style="14"/>
    <col min="12734" max="12734" width="51.54296875" style="14" customWidth="1"/>
    <col min="12735" max="12736" width="11.54296875" style="14"/>
    <col min="12737" max="12737" width="12" style="14" customWidth="1"/>
    <col min="12738" max="12989" width="11.54296875" style="14"/>
    <col min="12990" max="12990" width="51.54296875" style="14" customWidth="1"/>
    <col min="12991" max="12992" width="11.54296875" style="14"/>
    <col min="12993" max="12993" width="12" style="14" customWidth="1"/>
    <col min="12994" max="13245" width="11.54296875" style="14"/>
    <col min="13246" max="13246" width="51.54296875" style="14" customWidth="1"/>
    <col min="13247" max="13248" width="11.54296875" style="14"/>
    <col min="13249" max="13249" width="12" style="14" customWidth="1"/>
    <col min="13250" max="13501" width="11.54296875" style="14"/>
    <col min="13502" max="13502" width="51.54296875" style="14" customWidth="1"/>
    <col min="13503" max="13504" width="11.54296875" style="14"/>
    <col min="13505" max="13505" width="12" style="14" customWidth="1"/>
    <col min="13506" max="13757" width="11.54296875" style="14"/>
    <col min="13758" max="13758" width="51.54296875" style="14" customWidth="1"/>
    <col min="13759" max="13760" width="11.54296875" style="14"/>
    <col min="13761" max="13761" width="12" style="14" customWidth="1"/>
    <col min="13762" max="14013" width="11.54296875" style="14"/>
    <col min="14014" max="14014" width="51.54296875" style="14" customWidth="1"/>
    <col min="14015" max="14016" width="11.54296875" style="14"/>
    <col min="14017" max="14017" width="12" style="14" customWidth="1"/>
    <col min="14018" max="14269" width="11.54296875" style="14"/>
    <col min="14270" max="14270" width="51.54296875" style="14" customWidth="1"/>
    <col min="14271" max="14272" width="11.54296875" style="14"/>
    <col min="14273" max="14273" width="12" style="14" customWidth="1"/>
    <col min="14274" max="14525" width="11.54296875" style="14"/>
    <col min="14526" max="14526" width="51.54296875" style="14" customWidth="1"/>
    <col min="14527" max="14528" width="11.54296875" style="14"/>
    <col min="14529" max="14529" width="12" style="14" customWidth="1"/>
    <col min="14530" max="14781" width="11.54296875" style="14"/>
    <col min="14782" max="14782" width="51.54296875" style="14" customWidth="1"/>
    <col min="14783" max="14784" width="11.54296875" style="14"/>
    <col min="14785" max="14785" width="12" style="14" customWidth="1"/>
    <col min="14786" max="15037" width="11.54296875" style="14"/>
    <col min="15038" max="15038" width="51.54296875" style="14" customWidth="1"/>
    <col min="15039" max="15040" width="11.54296875" style="14"/>
    <col min="15041" max="15041" width="12" style="14" customWidth="1"/>
    <col min="15042" max="15293" width="11.54296875" style="14"/>
    <col min="15294" max="15294" width="51.54296875" style="14" customWidth="1"/>
    <col min="15295" max="15296" width="11.54296875" style="14"/>
    <col min="15297" max="15297" width="12" style="14" customWidth="1"/>
    <col min="15298" max="15549" width="11.54296875" style="14"/>
    <col min="15550" max="15550" width="51.54296875" style="14" customWidth="1"/>
    <col min="15551" max="15552" width="11.54296875" style="14"/>
    <col min="15553" max="15553" width="12" style="14" customWidth="1"/>
    <col min="15554" max="15805" width="11.54296875" style="14"/>
    <col min="15806" max="15806" width="51.54296875" style="14" customWidth="1"/>
    <col min="15807" max="15808" width="11.54296875" style="14"/>
    <col min="15809" max="15809" width="12" style="14" customWidth="1"/>
    <col min="15810" max="16061" width="11.54296875" style="14"/>
    <col min="16062" max="16062" width="51.54296875" style="14" customWidth="1"/>
    <col min="16063" max="16064" width="11.54296875" style="14"/>
    <col min="16065" max="16065" width="12" style="14" customWidth="1"/>
    <col min="16066" max="16384" width="11.54296875" style="14"/>
  </cols>
  <sheetData>
    <row r="1" spans="1:14" ht="75" customHeight="1" x14ac:dyDescent="0.35">
      <c r="A1" s="201"/>
      <c r="B1" s="201"/>
      <c r="C1" s="201"/>
      <c r="D1" s="201"/>
      <c r="E1" s="201"/>
      <c r="F1" s="201"/>
      <c r="G1" s="201"/>
      <c r="H1" s="201"/>
      <c r="I1" s="51"/>
      <c r="J1" s="51"/>
      <c r="K1" s="51"/>
      <c r="L1" s="51"/>
      <c r="M1" s="51"/>
      <c r="N1" s="51"/>
    </row>
    <row r="2" spans="1:14" s="15" customFormat="1" ht="15" customHeight="1" x14ac:dyDescent="0.35">
      <c r="A2" s="184" t="str">
        <f>+Contents!A2</f>
        <v>Statistics about corporate insolvency in Australia</v>
      </c>
      <c r="B2" s="184"/>
      <c r="C2" s="184"/>
      <c r="D2" s="184"/>
      <c r="E2" s="184"/>
      <c r="F2" s="184"/>
      <c r="G2" s="184"/>
      <c r="H2" s="184"/>
      <c r="I2" s="5"/>
      <c r="J2" s="5"/>
      <c r="K2" s="5"/>
      <c r="L2" s="5"/>
      <c r="M2" s="5"/>
      <c r="N2" s="5"/>
    </row>
    <row r="3" spans="1:14" s="15" customFormat="1" ht="25" customHeight="1" x14ac:dyDescent="0.35">
      <c r="A3" s="185" t="str">
        <f>Contents!A3</f>
        <v>Released: January 2023</v>
      </c>
      <c r="B3" s="185"/>
      <c r="C3" s="185"/>
      <c r="D3" s="185"/>
      <c r="E3" s="185"/>
      <c r="F3" s="185"/>
      <c r="G3" s="185"/>
      <c r="H3" s="185"/>
      <c r="I3" s="66"/>
      <c r="J3" s="66"/>
      <c r="K3" s="66"/>
      <c r="L3" s="66"/>
      <c r="M3" s="66"/>
      <c r="N3" s="66"/>
    </row>
    <row r="4" spans="1:14" s="15" customFormat="1" ht="30" customHeight="1" x14ac:dyDescent="0.35">
      <c r="A4" s="219" t="s">
        <v>293</v>
      </c>
      <c r="B4" s="219"/>
      <c r="C4" s="219"/>
      <c r="D4" s="219"/>
      <c r="E4" s="219"/>
      <c r="F4" s="219"/>
      <c r="G4" s="219"/>
      <c r="H4" s="219"/>
      <c r="I4" s="67"/>
      <c r="J4" s="67"/>
      <c r="K4" s="67"/>
      <c r="L4" s="67"/>
      <c r="M4" s="67"/>
      <c r="N4" s="67"/>
    </row>
    <row r="5" spans="1:14" s="15" customFormat="1" ht="15" customHeight="1" x14ac:dyDescent="0.35">
      <c r="A5" s="187" t="s">
        <v>14</v>
      </c>
      <c r="B5" s="186" t="s">
        <v>168</v>
      </c>
      <c r="C5" s="186"/>
      <c r="D5" s="186"/>
      <c r="E5" s="186"/>
      <c r="F5" s="186"/>
      <c r="G5" s="186"/>
      <c r="H5" s="186"/>
    </row>
    <row r="6" spans="1:14" s="15" customFormat="1" ht="20" x14ac:dyDescent="0.35">
      <c r="A6" s="187"/>
      <c r="B6" s="75">
        <v>0</v>
      </c>
      <c r="C6" s="27" t="s">
        <v>169</v>
      </c>
      <c r="D6" s="108" t="s">
        <v>113</v>
      </c>
      <c r="E6" s="108" t="s">
        <v>114</v>
      </c>
      <c r="F6" s="108" t="s">
        <v>170</v>
      </c>
      <c r="G6" s="27" t="s">
        <v>211</v>
      </c>
      <c r="H6" s="23" t="s">
        <v>24</v>
      </c>
    </row>
    <row r="7" spans="1:14" s="15" customFormat="1" x14ac:dyDescent="0.35">
      <c r="A7" s="8" t="s">
        <v>25</v>
      </c>
      <c r="B7" s="12">
        <v>37</v>
      </c>
      <c r="C7" s="12">
        <v>455</v>
      </c>
      <c r="D7" s="12">
        <v>27</v>
      </c>
      <c r="E7" s="12">
        <v>11</v>
      </c>
      <c r="F7" s="12">
        <v>4</v>
      </c>
      <c r="G7" s="12">
        <v>89</v>
      </c>
      <c r="H7" s="13">
        <f>SUM(B7:G7)</f>
        <v>623</v>
      </c>
      <c r="J7" s="17"/>
    </row>
    <row r="8" spans="1:14" s="15" customFormat="1" x14ac:dyDescent="0.35">
      <c r="A8" s="8" t="s">
        <v>26</v>
      </c>
      <c r="B8" s="12">
        <v>1</v>
      </c>
      <c r="C8" s="12">
        <v>15</v>
      </c>
      <c r="D8" s="12">
        <v>4</v>
      </c>
      <c r="E8" s="12">
        <v>0</v>
      </c>
      <c r="F8" s="12">
        <v>0</v>
      </c>
      <c r="G8" s="12">
        <v>7</v>
      </c>
      <c r="H8" s="13">
        <f t="shared" ref="H8:H26" si="0">SUM(B8:G8)</f>
        <v>27</v>
      </c>
      <c r="J8" s="17"/>
    </row>
    <row r="9" spans="1:14" s="15" customFormat="1" x14ac:dyDescent="0.35">
      <c r="A9" s="8" t="s">
        <v>27</v>
      </c>
      <c r="B9" s="12">
        <v>3</v>
      </c>
      <c r="C9" s="12">
        <v>26</v>
      </c>
      <c r="D9" s="12">
        <v>7</v>
      </c>
      <c r="E9" s="12">
        <v>2</v>
      </c>
      <c r="F9" s="12">
        <v>3</v>
      </c>
      <c r="G9" s="12">
        <v>9</v>
      </c>
      <c r="H9" s="13">
        <f t="shared" si="0"/>
        <v>50</v>
      </c>
      <c r="J9" s="17"/>
    </row>
    <row r="10" spans="1:14" s="15" customFormat="1" x14ac:dyDescent="0.35">
      <c r="A10" s="8" t="s">
        <v>28</v>
      </c>
      <c r="B10" s="12">
        <v>1</v>
      </c>
      <c r="C10" s="12">
        <v>22</v>
      </c>
      <c r="D10" s="12">
        <v>9</v>
      </c>
      <c r="E10" s="12">
        <v>2</v>
      </c>
      <c r="F10" s="12">
        <v>2</v>
      </c>
      <c r="G10" s="12">
        <v>11</v>
      </c>
      <c r="H10" s="13">
        <f t="shared" si="0"/>
        <v>47</v>
      </c>
      <c r="J10" s="17"/>
    </row>
    <row r="11" spans="1:14" s="15" customFormat="1" x14ac:dyDescent="0.35">
      <c r="A11" s="8" t="s">
        <v>29</v>
      </c>
      <c r="B11" s="12">
        <v>128</v>
      </c>
      <c r="C11" s="12">
        <v>515</v>
      </c>
      <c r="D11" s="12">
        <v>96</v>
      </c>
      <c r="E11" s="12">
        <v>56</v>
      </c>
      <c r="F11" s="12">
        <v>16</v>
      </c>
      <c r="G11" s="12">
        <v>142</v>
      </c>
      <c r="H11" s="13">
        <f t="shared" si="0"/>
        <v>953</v>
      </c>
      <c r="J11" s="17"/>
    </row>
    <row r="12" spans="1:14" s="15" customFormat="1" x14ac:dyDescent="0.35">
      <c r="A12" s="8" t="s">
        <v>30</v>
      </c>
      <c r="B12" s="12">
        <v>5</v>
      </c>
      <c r="C12" s="12">
        <v>26</v>
      </c>
      <c r="D12" s="12">
        <v>4</v>
      </c>
      <c r="E12" s="12">
        <v>2</v>
      </c>
      <c r="F12" s="12">
        <v>3</v>
      </c>
      <c r="G12" s="12">
        <v>22</v>
      </c>
      <c r="H12" s="13">
        <f t="shared" si="0"/>
        <v>62</v>
      </c>
      <c r="J12" s="17"/>
    </row>
    <row r="13" spans="1:14" s="15" customFormat="1" x14ac:dyDescent="0.35">
      <c r="A13" s="8" t="s">
        <v>31</v>
      </c>
      <c r="B13" s="12">
        <v>9</v>
      </c>
      <c r="C13" s="12">
        <v>56</v>
      </c>
      <c r="D13" s="12">
        <v>9</v>
      </c>
      <c r="E13" s="12">
        <v>10</v>
      </c>
      <c r="F13" s="12">
        <v>8</v>
      </c>
      <c r="G13" s="12">
        <v>25</v>
      </c>
      <c r="H13" s="13">
        <f t="shared" si="0"/>
        <v>117</v>
      </c>
      <c r="J13" s="17"/>
    </row>
    <row r="14" spans="1:14" s="15" customFormat="1" x14ac:dyDescent="0.35">
      <c r="A14" s="8" t="s">
        <v>32</v>
      </c>
      <c r="B14" s="12">
        <v>15</v>
      </c>
      <c r="C14" s="12">
        <v>55</v>
      </c>
      <c r="D14" s="12">
        <v>15</v>
      </c>
      <c r="E14" s="12">
        <v>12</v>
      </c>
      <c r="F14" s="12">
        <v>13</v>
      </c>
      <c r="G14" s="12">
        <v>20</v>
      </c>
      <c r="H14" s="13">
        <f t="shared" si="0"/>
        <v>130</v>
      </c>
      <c r="J14" s="17"/>
    </row>
    <row r="15" spans="1:14" s="15" customFormat="1" x14ac:dyDescent="0.35">
      <c r="A15" s="8" t="s">
        <v>33</v>
      </c>
      <c r="B15" s="12">
        <v>7</v>
      </c>
      <c r="C15" s="12">
        <v>19</v>
      </c>
      <c r="D15" s="12">
        <v>5</v>
      </c>
      <c r="E15" s="12">
        <v>1</v>
      </c>
      <c r="F15" s="12">
        <v>6</v>
      </c>
      <c r="G15" s="12">
        <v>20</v>
      </c>
      <c r="H15" s="13">
        <f t="shared" si="0"/>
        <v>58</v>
      </c>
      <c r="J15" s="17"/>
    </row>
    <row r="16" spans="1:14" s="15" customFormat="1" x14ac:dyDescent="0.35">
      <c r="A16" s="8" t="s">
        <v>34</v>
      </c>
      <c r="B16" s="12">
        <v>4</v>
      </c>
      <c r="C16" s="12">
        <v>51</v>
      </c>
      <c r="D16" s="12">
        <v>8</v>
      </c>
      <c r="E16" s="12">
        <v>6</v>
      </c>
      <c r="F16" s="12">
        <v>2</v>
      </c>
      <c r="G16" s="12">
        <v>33</v>
      </c>
      <c r="H16" s="13">
        <f t="shared" si="0"/>
        <v>104</v>
      </c>
      <c r="J16" s="17"/>
    </row>
    <row r="17" spans="1:14" s="15" customFormat="1" x14ac:dyDescent="0.35">
      <c r="A17" s="8" t="s">
        <v>35</v>
      </c>
      <c r="B17" s="12">
        <v>22</v>
      </c>
      <c r="C17" s="12">
        <v>84</v>
      </c>
      <c r="D17" s="12">
        <v>10</v>
      </c>
      <c r="E17" s="12">
        <v>5</v>
      </c>
      <c r="F17" s="12">
        <v>2</v>
      </c>
      <c r="G17" s="12">
        <v>8</v>
      </c>
      <c r="H17" s="13">
        <f t="shared" si="0"/>
        <v>131</v>
      </c>
      <c r="J17" s="17"/>
    </row>
    <row r="18" spans="1:14" s="15" customFormat="1" x14ac:dyDescent="0.35">
      <c r="A18" s="8" t="s">
        <v>36</v>
      </c>
      <c r="B18" s="12">
        <v>8</v>
      </c>
      <c r="C18" s="12">
        <v>53</v>
      </c>
      <c r="D18" s="12">
        <v>17</v>
      </c>
      <c r="E18" s="12">
        <v>10</v>
      </c>
      <c r="F18" s="12">
        <v>5</v>
      </c>
      <c r="G18" s="12">
        <v>18</v>
      </c>
      <c r="H18" s="13">
        <f t="shared" si="0"/>
        <v>111</v>
      </c>
      <c r="J18" s="17"/>
    </row>
    <row r="19" spans="1:14" s="15" customFormat="1" x14ac:dyDescent="0.35">
      <c r="A19" s="8" t="s">
        <v>37</v>
      </c>
      <c r="B19" s="12">
        <v>3</v>
      </c>
      <c r="C19" s="12">
        <v>4</v>
      </c>
      <c r="D19" s="12">
        <v>4</v>
      </c>
      <c r="E19" s="12">
        <v>3</v>
      </c>
      <c r="F19" s="12">
        <v>8</v>
      </c>
      <c r="G19" s="12">
        <v>31</v>
      </c>
      <c r="H19" s="13">
        <f t="shared" si="0"/>
        <v>53</v>
      </c>
      <c r="J19" s="17"/>
    </row>
    <row r="20" spans="1:14" s="15" customFormat="1" x14ac:dyDescent="0.35">
      <c r="A20" s="8" t="s">
        <v>38</v>
      </c>
      <c r="B20" s="12">
        <v>142</v>
      </c>
      <c r="C20" s="12">
        <v>670</v>
      </c>
      <c r="D20" s="12">
        <v>87</v>
      </c>
      <c r="E20" s="12">
        <v>50</v>
      </c>
      <c r="F20" s="12">
        <v>12</v>
      </c>
      <c r="G20" s="12">
        <v>171</v>
      </c>
      <c r="H20" s="13">
        <f t="shared" si="0"/>
        <v>1132</v>
      </c>
      <c r="J20" s="17"/>
    </row>
    <row r="21" spans="1:14" s="15" customFormat="1" x14ac:dyDescent="0.35">
      <c r="A21" s="8" t="s">
        <v>39</v>
      </c>
      <c r="B21" s="12">
        <v>7</v>
      </c>
      <c r="C21" s="12">
        <v>40</v>
      </c>
      <c r="D21" s="12">
        <v>3</v>
      </c>
      <c r="E21" s="12">
        <v>7</v>
      </c>
      <c r="F21" s="12">
        <v>0</v>
      </c>
      <c r="G21" s="12">
        <v>14</v>
      </c>
      <c r="H21" s="13">
        <f t="shared" si="0"/>
        <v>71</v>
      </c>
      <c r="J21" s="17"/>
    </row>
    <row r="22" spans="1:14" s="15" customFormat="1" x14ac:dyDescent="0.35">
      <c r="A22" s="8" t="s">
        <v>40</v>
      </c>
      <c r="B22" s="12">
        <v>1</v>
      </c>
      <c r="C22" s="12">
        <v>4</v>
      </c>
      <c r="D22" s="12">
        <v>0</v>
      </c>
      <c r="E22" s="12">
        <v>1</v>
      </c>
      <c r="F22" s="12">
        <v>0</v>
      </c>
      <c r="G22" s="12">
        <v>1</v>
      </c>
      <c r="H22" s="13">
        <f t="shared" si="0"/>
        <v>7</v>
      </c>
      <c r="J22" s="17"/>
    </row>
    <row r="23" spans="1:14" s="15" customFormat="1" x14ac:dyDescent="0.35">
      <c r="A23" s="8" t="s">
        <v>41</v>
      </c>
      <c r="B23" s="12">
        <v>13</v>
      </c>
      <c r="C23" s="12">
        <v>49</v>
      </c>
      <c r="D23" s="12">
        <v>11</v>
      </c>
      <c r="E23" s="12">
        <v>8</v>
      </c>
      <c r="F23" s="12">
        <v>1</v>
      </c>
      <c r="G23" s="12">
        <v>24</v>
      </c>
      <c r="H23" s="13">
        <f t="shared" si="0"/>
        <v>106</v>
      </c>
      <c r="J23" s="17"/>
    </row>
    <row r="24" spans="1:14" s="15" customFormat="1" x14ac:dyDescent="0.35">
      <c r="A24" s="8" t="s">
        <v>42</v>
      </c>
      <c r="B24" s="12">
        <v>30</v>
      </c>
      <c r="C24" s="12">
        <v>165</v>
      </c>
      <c r="D24" s="12">
        <v>42</v>
      </c>
      <c r="E24" s="12">
        <v>14</v>
      </c>
      <c r="F24" s="12">
        <v>9</v>
      </c>
      <c r="G24" s="12">
        <v>70</v>
      </c>
      <c r="H24" s="13">
        <f t="shared" si="0"/>
        <v>330</v>
      </c>
      <c r="J24" s="17"/>
    </row>
    <row r="25" spans="1:14" s="15" customFormat="1" x14ac:dyDescent="0.35">
      <c r="A25" s="8" t="s">
        <v>43</v>
      </c>
      <c r="B25" s="12">
        <v>24</v>
      </c>
      <c r="C25" s="12">
        <v>97</v>
      </c>
      <c r="D25" s="12">
        <v>20</v>
      </c>
      <c r="E25" s="12">
        <v>11</v>
      </c>
      <c r="F25" s="12">
        <v>4</v>
      </c>
      <c r="G25" s="12">
        <v>20</v>
      </c>
      <c r="H25" s="13">
        <f t="shared" si="0"/>
        <v>176</v>
      </c>
      <c r="J25" s="17"/>
    </row>
    <row r="26" spans="1:14" s="15" customFormat="1" x14ac:dyDescent="0.35">
      <c r="A26" s="8" t="s">
        <v>44</v>
      </c>
      <c r="B26" s="12">
        <v>10</v>
      </c>
      <c r="C26" s="12">
        <v>36</v>
      </c>
      <c r="D26" s="12">
        <v>17</v>
      </c>
      <c r="E26" s="12">
        <v>9</v>
      </c>
      <c r="F26" s="12">
        <v>0</v>
      </c>
      <c r="G26" s="12">
        <v>18</v>
      </c>
      <c r="H26" s="13">
        <f t="shared" si="0"/>
        <v>90</v>
      </c>
      <c r="J26" s="17"/>
    </row>
    <row r="27" spans="1:14" s="15" customFormat="1" x14ac:dyDescent="0.35">
      <c r="A27" s="24" t="s">
        <v>45</v>
      </c>
      <c r="B27" s="30">
        <f t="shared" ref="B27:H27" si="1">SUM(B7:B26)</f>
        <v>470</v>
      </c>
      <c r="C27" s="30">
        <f t="shared" si="1"/>
        <v>2442</v>
      </c>
      <c r="D27" s="30">
        <f t="shared" si="1"/>
        <v>395</v>
      </c>
      <c r="E27" s="30">
        <f t="shared" si="1"/>
        <v>220</v>
      </c>
      <c r="F27" s="30">
        <f t="shared" si="1"/>
        <v>98</v>
      </c>
      <c r="G27" s="30">
        <f t="shared" si="1"/>
        <v>753</v>
      </c>
      <c r="H27" s="30">
        <f t="shared" si="1"/>
        <v>4378</v>
      </c>
    </row>
    <row r="28" spans="1:14" s="15" customFormat="1" ht="34.5" customHeight="1" x14ac:dyDescent="0.35">
      <c r="A28" s="187" t="s">
        <v>219</v>
      </c>
      <c r="B28" s="187"/>
      <c r="C28" s="187"/>
      <c r="D28" s="187"/>
      <c r="E28" s="187"/>
      <c r="F28" s="187"/>
      <c r="G28" s="187"/>
      <c r="H28" s="187"/>
      <c r="I28" s="33"/>
    </row>
    <row r="29" spans="1:14" s="15" customFormat="1" ht="25" customHeight="1" x14ac:dyDescent="0.35">
      <c r="A29" s="157" t="s">
        <v>213</v>
      </c>
      <c r="B29" s="20"/>
      <c r="C29" s="20"/>
      <c r="D29" s="20"/>
      <c r="E29" s="20"/>
      <c r="F29" s="20"/>
      <c r="G29" s="20"/>
      <c r="H29" s="20"/>
      <c r="I29" s="33"/>
    </row>
    <row r="30" spans="1:14" s="15" customFormat="1" ht="30" customHeight="1" x14ac:dyDescent="0.35">
      <c r="A30" s="220"/>
      <c r="B30" s="220"/>
      <c r="C30" s="220"/>
      <c r="D30" s="220"/>
      <c r="E30" s="220"/>
      <c r="F30" s="220"/>
      <c r="G30" s="220"/>
      <c r="H30" s="220"/>
      <c r="I30" s="71"/>
      <c r="J30" s="71"/>
      <c r="K30" s="71"/>
      <c r="L30" s="71"/>
      <c r="M30" s="71"/>
      <c r="N30" s="71"/>
    </row>
    <row r="31" spans="1:14" s="15" customFormat="1" ht="33" customHeight="1" x14ac:dyDescent="0.35">
      <c r="A31" s="219" t="s">
        <v>294</v>
      </c>
      <c r="B31" s="219"/>
      <c r="C31" s="219"/>
      <c r="D31" s="219"/>
      <c r="E31" s="219"/>
      <c r="F31" s="219"/>
      <c r="G31" s="219"/>
      <c r="H31" s="219"/>
      <c r="I31" s="67"/>
      <c r="J31" s="67"/>
      <c r="K31" s="67"/>
      <c r="L31" s="67"/>
      <c r="M31" s="67"/>
      <c r="N31" s="67"/>
    </row>
    <row r="32" spans="1:14" s="15" customFormat="1" ht="15" customHeight="1" x14ac:dyDescent="0.35">
      <c r="A32" s="187" t="s">
        <v>13</v>
      </c>
      <c r="B32" s="186" t="s">
        <v>168</v>
      </c>
      <c r="C32" s="186"/>
      <c r="D32" s="186"/>
      <c r="E32" s="186"/>
      <c r="F32" s="186"/>
      <c r="G32" s="186"/>
      <c r="H32" s="186"/>
    </row>
    <row r="33" spans="1:9" s="15" customFormat="1" ht="20" x14ac:dyDescent="0.35">
      <c r="A33" s="187"/>
      <c r="B33" s="75">
        <v>0</v>
      </c>
      <c r="C33" s="27" t="s">
        <v>169</v>
      </c>
      <c r="D33" s="108" t="s">
        <v>113</v>
      </c>
      <c r="E33" s="108" t="s">
        <v>114</v>
      </c>
      <c r="F33" s="108" t="s">
        <v>170</v>
      </c>
      <c r="G33" s="27" t="s">
        <v>211</v>
      </c>
      <c r="H33" s="23" t="s">
        <v>24</v>
      </c>
    </row>
    <row r="34" spans="1:9" s="15" customFormat="1" x14ac:dyDescent="0.35">
      <c r="A34" s="8" t="s">
        <v>15</v>
      </c>
      <c r="B34" s="12">
        <v>3</v>
      </c>
      <c r="C34" s="12">
        <v>42</v>
      </c>
      <c r="D34" s="12">
        <v>5</v>
      </c>
      <c r="E34" s="12">
        <v>0</v>
      </c>
      <c r="F34" s="12">
        <v>1</v>
      </c>
      <c r="G34" s="12">
        <v>27</v>
      </c>
      <c r="H34" s="13">
        <f t="shared" ref="H34:H41" si="2">SUM(B34:G34)</f>
        <v>78</v>
      </c>
    </row>
    <row r="35" spans="1:9" s="15" customFormat="1" x14ac:dyDescent="0.35">
      <c r="A35" s="8" t="s">
        <v>16</v>
      </c>
      <c r="B35" s="12">
        <v>215</v>
      </c>
      <c r="C35" s="12">
        <v>1079</v>
      </c>
      <c r="D35" s="12">
        <v>147</v>
      </c>
      <c r="E35" s="12">
        <v>78</v>
      </c>
      <c r="F35" s="12">
        <v>37</v>
      </c>
      <c r="G35" s="12">
        <v>240</v>
      </c>
      <c r="H35" s="13">
        <f t="shared" si="2"/>
        <v>1796</v>
      </c>
    </row>
    <row r="36" spans="1:9" s="15" customFormat="1" x14ac:dyDescent="0.35">
      <c r="A36" s="8" t="s">
        <v>17</v>
      </c>
      <c r="B36" s="12">
        <v>4</v>
      </c>
      <c r="C36" s="12">
        <v>10</v>
      </c>
      <c r="D36" s="12">
        <v>1</v>
      </c>
      <c r="E36" s="12">
        <v>1</v>
      </c>
      <c r="F36" s="12">
        <v>1</v>
      </c>
      <c r="G36" s="12">
        <v>2</v>
      </c>
      <c r="H36" s="13">
        <f t="shared" si="2"/>
        <v>19</v>
      </c>
    </row>
    <row r="37" spans="1:9" s="15" customFormat="1" x14ac:dyDescent="0.35">
      <c r="A37" s="8" t="s">
        <v>18</v>
      </c>
      <c r="B37" s="12">
        <v>73</v>
      </c>
      <c r="C37" s="12">
        <v>493</v>
      </c>
      <c r="D37" s="12">
        <v>73</v>
      </c>
      <c r="E37" s="12">
        <v>32</v>
      </c>
      <c r="F37" s="12">
        <v>13</v>
      </c>
      <c r="G37" s="12">
        <v>165</v>
      </c>
      <c r="H37" s="13">
        <f t="shared" si="2"/>
        <v>849</v>
      </c>
    </row>
    <row r="38" spans="1:9" s="15" customFormat="1" x14ac:dyDescent="0.35">
      <c r="A38" s="8" t="s">
        <v>19</v>
      </c>
      <c r="B38" s="12">
        <v>13</v>
      </c>
      <c r="C38" s="12">
        <v>97</v>
      </c>
      <c r="D38" s="12">
        <v>16</v>
      </c>
      <c r="E38" s="12">
        <v>4</v>
      </c>
      <c r="F38" s="12">
        <v>3</v>
      </c>
      <c r="G38" s="12">
        <v>18</v>
      </c>
      <c r="H38" s="13">
        <f t="shared" si="2"/>
        <v>151</v>
      </c>
    </row>
    <row r="39" spans="1:9" s="15" customFormat="1" x14ac:dyDescent="0.35">
      <c r="A39" s="8" t="s">
        <v>20</v>
      </c>
      <c r="B39" s="12">
        <v>0</v>
      </c>
      <c r="C39" s="12">
        <v>7</v>
      </c>
      <c r="D39" s="12">
        <v>2</v>
      </c>
      <c r="E39" s="12">
        <v>2</v>
      </c>
      <c r="F39" s="12">
        <v>1</v>
      </c>
      <c r="G39" s="12">
        <v>5</v>
      </c>
      <c r="H39" s="13">
        <f t="shared" si="2"/>
        <v>17</v>
      </c>
    </row>
    <row r="40" spans="1:9" s="15" customFormat="1" x14ac:dyDescent="0.35">
      <c r="A40" s="8" t="s">
        <v>21</v>
      </c>
      <c r="B40" s="12">
        <v>130</v>
      </c>
      <c r="C40" s="12">
        <v>537</v>
      </c>
      <c r="D40" s="12">
        <v>113</v>
      </c>
      <c r="E40" s="12">
        <v>72</v>
      </c>
      <c r="F40" s="12">
        <v>21</v>
      </c>
      <c r="G40" s="12">
        <v>222</v>
      </c>
      <c r="H40" s="13">
        <f t="shared" si="2"/>
        <v>1095</v>
      </c>
    </row>
    <row r="41" spans="1:9" s="15" customFormat="1" x14ac:dyDescent="0.35">
      <c r="A41" s="8" t="s">
        <v>22</v>
      </c>
      <c r="B41" s="12">
        <v>32</v>
      </c>
      <c r="C41" s="12">
        <v>177</v>
      </c>
      <c r="D41" s="12">
        <v>38</v>
      </c>
      <c r="E41" s="12">
        <v>31</v>
      </c>
      <c r="F41" s="12">
        <v>21</v>
      </c>
      <c r="G41" s="12">
        <v>74</v>
      </c>
      <c r="H41" s="13">
        <f t="shared" si="2"/>
        <v>373</v>
      </c>
    </row>
    <row r="42" spans="1:9" s="15" customFormat="1" x14ac:dyDescent="0.35">
      <c r="A42" s="24" t="s">
        <v>45</v>
      </c>
      <c r="B42" s="30">
        <f t="shared" ref="B42:H42" si="3">SUM(B34:B41)</f>
        <v>470</v>
      </c>
      <c r="C42" s="30">
        <f t="shared" si="3"/>
        <v>2442</v>
      </c>
      <c r="D42" s="30">
        <f t="shared" si="3"/>
        <v>395</v>
      </c>
      <c r="E42" s="30">
        <f t="shared" si="3"/>
        <v>220</v>
      </c>
      <c r="F42" s="30">
        <f t="shared" si="3"/>
        <v>98</v>
      </c>
      <c r="G42" s="30">
        <f t="shared" si="3"/>
        <v>753</v>
      </c>
      <c r="H42" s="30">
        <f t="shared" si="3"/>
        <v>4378</v>
      </c>
    </row>
    <row r="43" spans="1:9" s="15" customFormat="1" ht="39.75" customHeight="1" x14ac:dyDescent="0.35">
      <c r="A43" s="187" t="str">
        <f>+A28</f>
        <v>Note: ASIC identified that the Initial Statutory Report was not operating as intended and the question on estimated remuneration was not being answered in some circumstances. The report was amended on 9 May 2022 to correct this.</v>
      </c>
      <c r="B43" s="187"/>
      <c r="C43" s="187"/>
      <c r="D43" s="187"/>
      <c r="E43" s="187"/>
      <c r="F43" s="187"/>
      <c r="G43" s="187"/>
      <c r="H43" s="187"/>
      <c r="I43" s="12"/>
    </row>
    <row r="44" spans="1:9" x14ac:dyDescent="0.35">
      <c r="A44" s="71" t="str">
        <f>+'3.1.1'!A29</f>
        <v>Note: Statistics after 28 March 2020 by region are based upon 'principal place of business' and not 'registered office'.</v>
      </c>
      <c r="B44" s="18"/>
      <c r="C44" s="18"/>
      <c r="D44" s="18"/>
      <c r="E44" s="18"/>
      <c r="F44" s="18"/>
      <c r="G44" s="18"/>
      <c r="H44" s="18"/>
    </row>
    <row r="46" spans="1:9" customFormat="1" x14ac:dyDescent="0.35">
      <c r="A46" s="11" t="s">
        <v>12</v>
      </c>
    </row>
  </sheetData>
  <mergeCells count="12">
    <mergeCell ref="A43:H43"/>
    <mergeCell ref="A1:H1"/>
    <mergeCell ref="B5:H5"/>
    <mergeCell ref="A5:A6"/>
    <mergeCell ref="A4:H4"/>
    <mergeCell ref="A3:H3"/>
    <mergeCell ref="A30:H30"/>
    <mergeCell ref="A32:A33"/>
    <mergeCell ref="A31:H31"/>
    <mergeCell ref="B32:H32"/>
    <mergeCell ref="A2:H2"/>
    <mergeCell ref="A28:H28"/>
  </mergeCells>
  <hyperlinks>
    <hyperlink ref="A46" r:id="rId1" xr:uid="{00000000-0004-0000-0B00-000000000000}"/>
  </hyperlinks>
  <pageMargins left="0.70866141732283472" right="0.70866141732283472" top="0.74803149606299213" bottom="0.74803149606299213" header="0.31496062992125984" footer="0.31496062992125984"/>
  <pageSetup paperSize="9" fitToHeight="0" orientation="landscape" r:id="rId2"/>
  <rowBreaks count="1" manualBreakCount="1">
    <brk id="27" max="7" man="1"/>
  </rowBreaks>
  <ignoredErrors>
    <ignoredError sqref="B27 B42"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2C430-958C-4714-80B9-411C09AF87D9}">
  <sheetPr>
    <pageSetUpPr fitToPage="1"/>
  </sheetPr>
  <dimension ref="A1:T65"/>
  <sheetViews>
    <sheetView zoomScaleNormal="100" workbookViewId="0">
      <selection activeCell="J6" sqref="J6"/>
    </sheetView>
  </sheetViews>
  <sheetFormatPr defaultColWidth="11.54296875" defaultRowHeight="14.5" x14ac:dyDescent="0.35"/>
  <cols>
    <col min="1" max="1" width="36.54296875" style="14" customWidth="1"/>
    <col min="2" max="13" width="10.7265625" style="14" customWidth="1"/>
    <col min="14" max="14" width="7.81640625" style="14" customWidth="1"/>
    <col min="15" max="20" width="10.7265625" style="14" customWidth="1"/>
    <col min="21" max="195" width="11.54296875" style="14"/>
    <col min="196" max="196" width="51.54296875" style="14" customWidth="1"/>
    <col min="197" max="198" width="11.54296875" style="14"/>
    <col min="199" max="199" width="12" style="14" customWidth="1"/>
    <col min="200" max="451" width="11.54296875" style="14"/>
    <col min="452" max="452" width="51.54296875" style="14" customWidth="1"/>
    <col min="453" max="454" width="11.54296875" style="14"/>
    <col min="455" max="455" width="12" style="14" customWidth="1"/>
    <col min="456" max="707" width="11.54296875" style="14"/>
    <col min="708" max="708" width="51.54296875" style="14" customWidth="1"/>
    <col min="709" max="710" width="11.54296875" style="14"/>
    <col min="711" max="711" width="12" style="14" customWidth="1"/>
    <col min="712" max="963" width="11.54296875" style="14"/>
    <col min="964" max="964" width="51.54296875" style="14" customWidth="1"/>
    <col min="965" max="966" width="11.54296875" style="14"/>
    <col min="967" max="967" width="12" style="14" customWidth="1"/>
    <col min="968" max="1219" width="11.54296875" style="14"/>
    <col min="1220" max="1220" width="51.54296875" style="14" customWidth="1"/>
    <col min="1221" max="1222" width="11.54296875" style="14"/>
    <col min="1223" max="1223" width="12" style="14" customWidth="1"/>
    <col min="1224" max="1475" width="11.54296875" style="14"/>
    <col min="1476" max="1476" width="51.54296875" style="14" customWidth="1"/>
    <col min="1477" max="1478" width="11.54296875" style="14"/>
    <col min="1479" max="1479" width="12" style="14" customWidth="1"/>
    <col min="1480" max="1731" width="11.54296875" style="14"/>
    <col min="1732" max="1732" width="51.54296875" style="14" customWidth="1"/>
    <col min="1733" max="1734" width="11.54296875" style="14"/>
    <col min="1735" max="1735" width="12" style="14" customWidth="1"/>
    <col min="1736" max="1987" width="11.54296875" style="14"/>
    <col min="1988" max="1988" width="51.54296875" style="14" customWidth="1"/>
    <col min="1989" max="1990" width="11.54296875" style="14"/>
    <col min="1991" max="1991" width="12" style="14" customWidth="1"/>
    <col min="1992" max="2243" width="11.54296875" style="14"/>
    <col min="2244" max="2244" width="51.54296875" style="14" customWidth="1"/>
    <col min="2245" max="2246" width="11.54296875" style="14"/>
    <col min="2247" max="2247" width="12" style="14" customWidth="1"/>
    <col min="2248" max="2499" width="11.54296875" style="14"/>
    <col min="2500" max="2500" width="51.54296875" style="14" customWidth="1"/>
    <col min="2501" max="2502" width="11.54296875" style="14"/>
    <col min="2503" max="2503" width="12" style="14" customWidth="1"/>
    <col min="2504" max="2755" width="11.54296875" style="14"/>
    <col min="2756" max="2756" width="51.54296875" style="14" customWidth="1"/>
    <col min="2757" max="2758" width="11.54296875" style="14"/>
    <col min="2759" max="2759" width="12" style="14" customWidth="1"/>
    <col min="2760" max="3011" width="11.54296875" style="14"/>
    <col min="3012" max="3012" width="51.54296875" style="14" customWidth="1"/>
    <col min="3013" max="3014" width="11.54296875" style="14"/>
    <col min="3015" max="3015" width="12" style="14" customWidth="1"/>
    <col min="3016" max="3267" width="11.54296875" style="14"/>
    <col min="3268" max="3268" width="51.54296875" style="14" customWidth="1"/>
    <col min="3269" max="3270" width="11.54296875" style="14"/>
    <col min="3271" max="3271" width="12" style="14" customWidth="1"/>
    <col min="3272" max="3523" width="11.54296875" style="14"/>
    <col min="3524" max="3524" width="51.54296875" style="14" customWidth="1"/>
    <col min="3525" max="3526" width="11.54296875" style="14"/>
    <col min="3527" max="3527" width="12" style="14" customWidth="1"/>
    <col min="3528" max="3779" width="11.54296875" style="14"/>
    <col min="3780" max="3780" width="51.54296875" style="14" customWidth="1"/>
    <col min="3781" max="3782" width="11.54296875" style="14"/>
    <col min="3783" max="3783" width="12" style="14" customWidth="1"/>
    <col min="3784" max="4035" width="11.54296875" style="14"/>
    <col min="4036" max="4036" width="51.54296875" style="14" customWidth="1"/>
    <col min="4037" max="4038" width="11.54296875" style="14"/>
    <col min="4039" max="4039" width="12" style="14" customWidth="1"/>
    <col min="4040" max="4291" width="11.54296875" style="14"/>
    <col min="4292" max="4292" width="51.54296875" style="14" customWidth="1"/>
    <col min="4293" max="4294" width="11.54296875" style="14"/>
    <col min="4295" max="4295" width="12" style="14" customWidth="1"/>
    <col min="4296" max="4547" width="11.54296875" style="14"/>
    <col min="4548" max="4548" width="51.54296875" style="14" customWidth="1"/>
    <col min="4549" max="4550" width="11.54296875" style="14"/>
    <col min="4551" max="4551" width="12" style="14" customWidth="1"/>
    <col min="4552" max="4803" width="11.54296875" style="14"/>
    <col min="4804" max="4804" width="51.54296875" style="14" customWidth="1"/>
    <col min="4805" max="4806" width="11.54296875" style="14"/>
    <col min="4807" max="4807" width="12" style="14" customWidth="1"/>
    <col min="4808" max="5059" width="11.54296875" style="14"/>
    <col min="5060" max="5060" width="51.54296875" style="14" customWidth="1"/>
    <col min="5061" max="5062" width="11.54296875" style="14"/>
    <col min="5063" max="5063" width="12" style="14" customWidth="1"/>
    <col min="5064" max="5315" width="11.54296875" style="14"/>
    <col min="5316" max="5316" width="51.54296875" style="14" customWidth="1"/>
    <col min="5317" max="5318" width="11.54296875" style="14"/>
    <col min="5319" max="5319" width="12" style="14" customWidth="1"/>
    <col min="5320" max="5571" width="11.54296875" style="14"/>
    <col min="5572" max="5572" width="51.54296875" style="14" customWidth="1"/>
    <col min="5573" max="5574" width="11.54296875" style="14"/>
    <col min="5575" max="5575" width="12" style="14" customWidth="1"/>
    <col min="5576" max="5827" width="11.54296875" style="14"/>
    <col min="5828" max="5828" width="51.54296875" style="14" customWidth="1"/>
    <col min="5829" max="5830" width="11.54296875" style="14"/>
    <col min="5831" max="5831" width="12" style="14" customWidth="1"/>
    <col min="5832" max="6083" width="11.54296875" style="14"/>
    <col min="6084" max="6084" width="51.54296875" style="14" customWidth="1"/>
    <col min="6085" max="6086" width="11.54296875" style="14"/>
    <col min="6087" max="6087" width="12" style="14" customWidth="1"/>
    <col min="6088" max="6339" width="11.54296875" style="14"/>
    <col min="6340" max="6340" width="51.54296875" style="14" customWidth="1"/>
    <col min="6341" max="6342" width="11.54296875" style="14"/>
    <col min="6343" max="6343" width="12" style="14" customWidth="1"/>
    <col min="6344" max="6595" width="11.54296875" style="14"/>
    <col min="6596" max="6596" width="51.54296875" style="14" customWidth="1"/>
    <col min="6597" max="6598" width="11.54296875" style="14"/>
    <col min="6599" max="6599" width="12" style="14" customWidth="1"/>
    <col min="6600" max="6851" width="11.54296875" style="14"/>
    <col min="6852" max="6852" width="51.54296875" style="14" customWidth="1"/>
    <col min="6853" max="6854" width="11.54296875" style="14"/>
    <col min="6855" max="6855" width="12" style="14" customWidth="1"/>
    <col min="6856" max="7107" width="11.54296875" style="14"/>
    <col min="7108" max="7108" width="51.54296875" style="14" customWidth="1"/>
    <col min="7109" max="7110" width="11.54296875" style="14"/>
    <col min="7111" max="7111" width="12" style="14" customWidth="1"/>
    <col min="7112" max="7363" width="11.54296875" style="14"/>
    <col min="7364" max="7364" width="51.54296875" style="14" customWidth="1"/>
    <col min="7365" max="7366" width="11.54296875" style="14"/>
    <col min="7367" max="7367" width="12" style="14" customWidth="1"/>
    <col min="7368" max="7619" width="11.54296875" style="14"/>
    <col min="7620" max="7620" width="51.54296875" style="14" customWidth="1"/>
    <col min="7621" max="7622" width="11.54296875" style="14"/>
    <col min="7623" max="7623" width="12" style="14" customWidth="1"/>
    <col min="7624" max="7875" width="11.54296875" style="14"/>
    <col min="7876" max="7876" width="51.54296875" style="14" customWidth="1"/>
    <col min="7877" max="7878" width="11.54296875" style="14"/>
    <col min="7879" max="7879" width="12" style="14" customWidth="1"/>
    <col min="7880" max="8131" width="11.54296875" style="14"/>
    <col min="8132" max="8132" width="51.54296875" style="14" customWidth="1"/>
    <col min="8133" max="8134" width="11.54296875" style="14"/>
    <col min="8135" max="8135" width="12" style="14" customWidth="1"/>
    <col min="8136" max="8387" width="11.54296875" style="14"/>
    <col min="8388" max="8388" width="51.54296875" style="14" customWidth="1"/>
    <col min="8389" max="8390" width="11.54296875" style="14"/>
    <col min="8391" max="8391" width="12" style="14" customWidth="1"/>
    <col min="8392" max="8643" width="11.54296875" style="14"/>
    <col min="8644" max="8644" width="51.54296875" style="14" customWidth="1"/>
    <col min="8645" max="8646" width="11.54296875" style="14"/>
    <col min="8647" max="8647" width="12" style="14" customWidth="1"/>
    <col min="8648" max="8899" width="11.54296875" style="14"/>
    <col min="8900" max="8900" width="51.54296875" style="14" customWidth="1"/>
    <col min="8901" max="8902" width="11.54296875" style="14"/>
    <col min="8903" max="8903" width="12" style="14" customWidth="1"/>
    <col min="8904" max="9155" width="11.54296875" style="14"/>
    <col min="9156" max="9156" width="51.54296875" style="14" customWidth="1"/>
    <col min="9157" max="9158" width="11.54296875" style="14"/>
    <col min="9159" max="9159" width="12" style="14" customWidth="1"/>
    <col min="9160" max="9411" width="11.54296875" style="14"/>
    <col min="9412" max="9412" width="51.54296875" style="14" customWidth="1"/>
    <col min="9413" max="9414" width="11.54296875" style="14"/>
    <col min="9415" max="9415" width="12" style="14" customWidth="1"/>
    <col min="9416" max="9667" width="11.54296875" style="14"/>
    <col min="9668" max="9668" width="51.54296875" style="14" customWidth="1"/>
    <col min="9669" max="9670" width="11.54296875" style="14"/>
    <col min="9671" max="9671" width="12" style="14" customWidth="1"/>
    <col min="9672" max="9923" width="11.54296875" style="14"/>
    <col min="9924" max="9924" width="51.54296875" style="14" customWidth="1"/>
    <col min="9925" max="9926" width="11.54296875" style="14"/>
    <col min="9927" max="9927" width="12" style="14" customWidth="1"/>
    <col min="9928" max="10179" width="11.54296875" style="14"/>
    <col min="10180" max="10180" width="51.54296875" style="14" customWidth="1"/>
    <col min="10181" max="10182" width="11.54296875" style="14"/>
    <col min="10183" max="10183" width="12" style="14" customWidth="1"/>
    <col min="10184" max="10435" width="11.54296875" style="14"/>
    <col min="10436" max="10436" width="51.54296875" style="14" customWidth="1"/>
    <col min="10437" max="10438" width="11.54296875" style="14"/>
    <col min="10439" max="10439" width="12" style="14" customWidth="1"/>
    <col min="10440" max="10691" width="11.54296875" style="14"/>
    <col min="10692" max="10692" width="51.54296875" style="14" customWidth="1"/>
    <col min="10693" max="10694" width="11.54296875" style="14"/>
    <col min="10695" max="10695" width="12" style="14" customWidth="1"/>
    <col min="10696" max="10947" width="11.54296875" style="14"/>
    <col min="10948" max="10948" width="51.54296875" style="14" customWidth="1"/>
    <col min="10949" max="10950" width="11.54296875" style="14"/>
    <col min="10951" max="10951" width="12" style="14" customWidth="1"/>
    <col min="10952" max="11203" width="11.54296875" style="14"/>
    <col min="11204" max="11204" width="51.54296875" style="14" customWidth="1"/>
    <col min="11205" max="11206" width="11.54296875" style="14"/>
    <col min="11207" max="11207" width="12" style="14" customWidth="1"/>
    <col min="11208" max="11459" width="11.54296875" style="14"/>
    <col min="11460" max="11460" width="51.54296875" style="14" customWidth="1"/>
    <col min="11461" max="11462" width="11.54296875" style="14"/>
    <col min="11463" max="11463" width="12" style="14" customWidth="1"/>
    <col min="11464" max="11715" width="11.54296875" style="14"/>
    <col min="11716" max="11716" width="51.54296875" style="14" customWidth="1"/>
    <col min="11717" max="11718" width="11.54296875" style="14"/>
    <col min="11719" max="11719" width="12" style="14" customWidth="1"/>
    <col min="11720" max="11971" width="11.54296875" style="14"/>
    <col min="11972" max="11972" width="51.54296875" style="14" customWidth="1"/>
    <col min="11973" max="11974" width="11.54296875" style="14"/>
    <col min="11975" max="11975" width="12" style="14" customWidth="1"/>
    <col min="11976" max="12227" width="11.54296875" style="14"/>
    <col min="12228" max="12228" width="51.54296875" style="14" customWidth="1"/>
    <col min="12229" max="12230" width="11.54296875" style="14"/>
    <col min="12231" max="12231" width="12" style="14" customWidth="1"/>
    <col min="12232" max="12483" width="11.54296875" style="14"/>
    <col min="12484" max="12484" width="51.54296875" style="14" customWidth="1"/>
    <col min="12485" max="12486" width="11.54296875" style="14"/>
    <col min="12487" max="12487" width="12" style="14" customWidth="1"/>
    <col min="12488" max="12739" width="11.54296875" style="14"/>
    <col min="12740" max="12740" width="51.54296875" style="14" customWidth="1"/>
    <col min="12741" max="12742" width="11.54296875" style="14"/>
    <col min="12743" max="12743" width="12" style="14" customWidth="1"/>
    <col min="12744" max="12995" width="11.54296875" style="14"/>
    <col min="12996" max="12996" width="51.54296875" style="14" customWidth="1"/>
    <col min="12997" max="12998" width="11.54296875" style="14"/>
    <col min="12999" max="12999" width="12" style="14" customWidth="1"/>
    <col min="13000" max="13251" width="11.54296875" style="14"/>
    <col min="13252" max="13252" width="51.54296875" style="14" customWidth="1"/>
    <col min="13253" max="13254" width="11.54296875" style="14"/>
    <col min="13255" max="13255" width="12" style="14" customWidth="1"/>
    <col min="13256" max="13507" width="11.54296875" style="14"/>
    <col min="13508" max="13508" width="51.54296875" style="14" customWidth="1"/>
    <col min="13509" max="13510" width="11.54296875" style="14"/>
    <col min="13511" max="13511" width="12" style="14" customWidth="1"/>
    <col min="13512" max="13763" width="11.54296875" style="14"/>
    <col min="13764" max="13764" width="51.54296875" style="14" customWidth="1"/>
    <col min="13765" max="13766" width="11.54296875" style="14"/>
    <col min="13767" max="13767" width="12" style="14" customWidth="1"/>
    <col min="13768" max="14019" width="11.54296875" style="14"/>
    <col min="14020" max="14020" width="51.54296875" style="14" customWidth="1"/>
    <col min="14021" max="14022" width="11.54296875" style="14"/>
    <col min="14023" max="14023" width="12" style="14" customWidth="1"/>
    <col min="14024" max="14275" width="11.54296875" style="14"/>
    <col min="14276" max="14276" width="51.54296875" style="14" customWidth="1"/>
    <col min="14277" max="14278" width="11.54296875" style="14"/>
    <col min="14279" max="14279" width="12" style="14" customWidth="1"/>
    <col min="14280" max="14531" width="11.54296875" style="14"/>
    <col min="14532" max="14532" width="51.54296875" style="14" customWidth="1"/>
    <col min="14533" max="14534" width="11.54296875" style="14"/>
    <col min="14535" max="14535" width="12" style="14" customWidth="1"/>
    <col min="14536" max="14787" width="11.54296875" style="14"/>
    <col min="14788" max="14788" width="51.54296875" style="14" customWidth="1"/>
    <col min="14789" max="14790" width="11.54296875" style="14"/>
    <col min="14791" max="14791" width="12" style="14" customWidth="1"/>
    <col min="14792" max="15043" width="11.54296875" style="14"/>
    <col min="15044" max="15044" width="51.54296875" style="14" customWidth="1"/>
    <col min="15045" max="15046" width="11.54296875" style="14"/>
    <col min="15047" max="15047" width="12" style="14" customWidth="1"/>
    <col min="15048" max="15299" width="11.54296875" style="14"/>
    <col min="15300" max="15300" width="51.54296875" style="14" customWidth="1"/>
    <col min="15301" max="15302" width="11.54296875" style="14"/>
    <col min="15303" max="15303" width="12" style="14" customWidth="1"/>
    <col min="15304" max="15555" width="11.54296875" style="14"/>
    <col min="15556" max="15556" width="51.54296875" style="14" customWidth="1"/>
    <col min="15557" max="15558" width="11.54296875" style="14"/>
    <col min="15559" max="15559" width="12" style="14" customWidth="1"/>
    <col min="15560" max="15811" width="11.54296875" style="14"/>
    <col min="15812" max="15812" width="51.54296875" style="14" customWidth="1"/>
    <col min="15813" max="15814" width="11.54296875" style="14"/>
    <col min="15815" max="15815" width="12" style="14" customWidth="1"/>
    <col min="15816" max="16067" width="11.54296875" style="14"/>
    <col min="16068" max="16068" width="51.54296875" style="14" customWidth="1"/>
    <col min="16069" max="16070" width="11.54296875" style="14"/>
    <col min="16071" max="16071" width="12" style="14" customWidth="1"/>
    <col min="16072" max="16384" width="11.54296875" style="14"/>
  </cols>
  <sheetData>
    <row r="1" spans="1:20" ht="75" customHeight="1" x14ac:dyDescent="0.35">
      <c r="A1" s="201"/>
      <c r="B1" s="201"/>
      <c r="C1" s="201"/>
      <c r="D1" s="201"/>
      <c r="E1" s="201"/>
      <c r="F1" s="201"/>
      <c r="G1" s="201"/>
      <c r="H1" s="201"/>
      <c r="I1" s="201"/>
      <c r="J1" s="201"/>
      <c r="K1" s="201"/>
      <c r="L1" s="201"/>
      <c r="M1" s="201"/>
      <c r="N1" s="201"/>
      <c r="O1" s="51"/>
      <c r="P1" s="51"/>
      <c r="Q1" s="51"/>
      <c r="R1" s="51"/>
      <c r="S1" s="51"/>
      <c r="T1" s="51"/>
    </row>
    <row r="2" spans="1:20" s="15" customFormat="1" ht="15" customHeight="1" x14ac:dyDescent="0.35">
      <c r="A2" s="184" t="str">
        <f>+Contents!A2</f>
        <v>Statistics about corporate insolvency in Australia</v>
      </c>
      <c r="B2" s="184"/>
      <c r="C2" s="184"/>
      <c r="D2" s="184"/>
      <c r="E2" s="184"/>
      <c r="F2" s="184"/>
      <c r="G2" s="184"/>
      <c r="H2" s="184"/>
      <c r="I2" s="184"/>
      <c r="J2" s="184"/>
      <c r="K2" s="184"/>
      <c r="L2" s="184"/>
      <c r="M2" s="184"/>
      <c r="N2" s="184"/>
      <c r="O2" s="5"/>
      <c r="P2" s="5"/>
      <c r="Q2" s="5"/>
      <c r="R2" s="5"/>
      <c r="S2" s="5"/>
      <c r="T2" s="5"/>
    </row>
    <row r="3" spans="1:20" s="15" customFormat="1" ht="25" customHeight="1" x14ac:dyDescent="0.35">
      <c r="A3" s="185" t="str">
        <f>Contents!A3</f>
        <v>Released: January 2023</v>
      </c>
      <c r="B3" s="185"/>
      <c r="C3" s="185"/>
      <c r="D3" s="185"/>
      <c r="E3" s="185"/>
      <c r="F3" s="185"/>
      <c r="G3" s="185"/>
      <c r="H3" s="185"/>
      <c r="I3" s="185"/>
      <c r="J3" s="185"/>
      <c r="K3" s="185"/>
      <c r="L3" s="185"/>
      <c r="M3" s="185"/>
      <c r="N3" s="185"/>
      <c r="O3" s="66"/>
      <c r="P3" s="66"/>
      <c r="Q3" s="66"/>
      <c r="R3" s="66"/>
      <c r="S3" s="66"/>
      <c r="T3" s="66"/>
    </row>
    <row r="4" spans="1:20" s="15" customFormat="1" x14ac:dyDescent="0.35">
      <c r="A4" s="159"/>
      <c r="B4" s="159"/>
      <c r="C4" s="159"/>
      <c r="D4" s="159"/>
      <c r="E4" s="159"/>
      <c r="F4" s="159"/>
      <c r="G4" s="159"/>
      <c r="H4" s="159"/>
      <c r="I4" s="159"/>
      <c r="J4" s="159"/>
      <c r="K4" s="159"/>
      <c r="L4" s="159"/>
      <c r="M4" s="159"/>
      <c r="N4" s="159"/>
      <c r="O4" s="159"/>
      <c r="P4" s="159"/>
      <c r="Q4" s="159"/>
      <c r="R4" s="159"/>
      <c r="S4" s="159"/>
      <c r="T4" s="159"/>
    </row>
    <row r="5" spans="1:20" s="15" customFormat="1" ht="15.5" x14ac:dyDescent="0.35">
      <c r="A5" s="158" t="s">
        <v>1</v>
      </c>
      <c r="B5" s="159"/>
      <c r="C5" s="159"/>
      <c r="D5" s="159"/>
      <c r="E5" s="159"/>
      <c r="F5" s="159"/>
      <c r="G5" s="159"/>
      <c r="H5" s="159"/>
      <c r="I5" s="159"/>
      <c r="J5" s="159"/>
      <c r="K5" s="159"/>
      <c r="L5" s="159"/>
      <c r="M5" s="159"/>
      <c r="N5" s="159"/>
      <c r="O5" s="159"/>
      <c r="P5" s="159"/>
      <c r="Q5" s="159"/>
      <c r="R5" s="159"/>
      <c r="S5" s="159"/>
      <c r="T5" s="159"/>
    </row>
    <row r="6" spans="1:20" s="15" customFormat="1" x14ac:dyDescent="0.35">
      <c r="A6" s="168" t="s">
        <v>295</v>
      </c>
      <c r="B6" s="159"/>
      <c r="C6" s="159"/>
      <c r="D6" s="159"/>
      <c r="E6" s="159"/>
      <c r="F6" s="159"/>
      <c r="G6" s="159"/>
      <c r="H6" s="159"/>
      <c r="I6" s="159"/>
      <c r="J6" s="159"/>
      <c r="K6" s="159"/>
      <c r="L6" s="159"/>
      <c r="M6" s="159"/>
      <c r="N6" s="159"/>
      <c r="O6" s="159"/>
      <c r="P6" s="159"/>
      <c r="Q6" s="159"/>
      <c r="R6" s="159"/>
      <c r="S6" s="159"/>
      <c r="T6" s="159"/>
    </row>
    <row r="7" spans="1:20" s="15" customFormat="1" x14ac:dyDescent="0.35">
      <c r="A7" s="168" t="s">
        <v>296</v>
      </c>
      <c r="B7" s="159"/>
      <c r="C7" s="159"/>
      <c r="D7" s="159"/>
      <c r="E7" s="159"/>
      <c r="F7" s="159"/>
      <c r="G7" s="159"/>
      <c r="H7" s="159"/>
      <c r="I7" s="159"/>
      <c r="J7" s="159"/>
      <c r="K7" s="159"/>
      <c r="L7" s="159"/>
      <c r="M7" s="159"/>
      <c r="N7" s="159"/>
      <c r="O7" s="159"/>
      <c r="P7" s="159"/>
      <c r="Q7" s="159"/>
      <c r="R7" s="159"/>
      <c r="S7" s="159"/>
      <c r="T7" s="159"/>
    </row>
    <row r="8" spans="1:20" s="15" customFormat="1" x14ac:dyDescent="0.35">
      <c r="A8" s="168" t="s">
        <v>297</v>
      </c>
      <c r="B8" s="159"/>
      <c r="C8" s="159"/>
      <c r="D8" s="159"/>
      <c r="E8" s="159"/>
      <c r="F8" s="159"/>
      <c r="G8" s="159"/>
      <c r="H8" s="159"/>
      <c r="I8" s="159"/>
      <c r="J8" s="159"/>
      <c r="K8" s="159"/>
      <c r="L8" s="159"/>
      <c r="M8" s="159"/>
      <c r="N8" s="159"/>
      <c r="O8" s="159"/>
      <c r="P8" s="159"/>
      <c r="Q8" s="159"/>
      <c r="R8" s="159"/>
      <c r="S8" s="159"/>
      <c r="T8" s="159"/>
    </row>
    <row r="9" spans="1:20" s="15" customFormat="1" x14ac:dyDescent="0.35">
      <c r="A9" s="168" t="s">
        <v>298</v>
      </c>
      <c r="B9" s="159"/>
      <c r="C9" s="159"/>
      <c r="D9" s="159"/>
      <c r="E9" s="159"/>
      <c r="F9" s="159"/>
      <c r="G9" s="159"/>
      <c r="H9" s="159"/>
      <c r="I9" s="159"/>
      <c r="J9" s="159"/>
      <c r="K9" s="159"/>
      <c r="L9" s="159"/>
      <c r="M9" s="159"/>
      <c r="N9" s="159"/>
      <c r="O9" s="159"/>
      <c r="P9" s="159"/>
      <c r="Q9" s="159"/>
      <c r="R9" s="159"/>
      <c r="S9" s="159"/>
      <c r="T9" s="159"/>
    </row>
    <row r="10" spans="1:20" s="15" customFormat="1" x14ac:dyDescent="0.35">
      <c r="A10" s="168" t="s">
        <v>299</v>
      </c>
      <c r="B10" s="159"/>
      <c r="C10" s="159"/>
      <c r="D10" s="159"/>
      <c r="E10" s="159"/>
      <c r="F10" s="159"/>
      <c r="G10" s="159"/>
      <c r="H10" s="159"/>
      <c r="I10" s="159"/>
      <c r="J10" s="159"/>
      <c r="K10" s="159"/>
      <c r="L10" s="159"/>
      <c r="M10" s="159"/>
      <c r="N10" s="159"/>
      <c r="O10" s="159"/>
      <c r="P10" s="159"/>
      <c r="Q10" s="159"/>
      <c r="R10" s="159"/>
      <c r="S10" s="159"/>
      <c r="T10" s="159"/>
    </row>
    <row r="11" spans="1:20" s="15" customFormat="1" x14ac:dyDescent="0.35">
      <c r="A11" s="159"/>
      <c r="B11" s="159"/>
      <c r="C11" s="159"/>
      <c r="D11" s="159"/>
      <c r="E11" s="159"/>
      <c r="F11" s="159"/>
      <c r="G11" s="159"/>
      <c r="H11" s="159"/>
      <c r="I11" s="159"/>
      <c r="J11" s="159"/>
      <c r="K11" s="159"/>
      <c r="L11" s="159"/>
      <c r="M11" s="159"/>
      <c r="N11" s="159"/>
      <c r="O11" s="159"/>
      <c r="P11" s="159"/>
      <c r="Q11" s="159"/>
      <c r="R11" s="159"/>
      <c r="S11" s="159"/>
      <c r="T11" s="159"/>
    </row>
    <row r="12" spans="1:20" s="15" customFormat="1" x14ac:dyDescent="0.35">
      <c r="A12" s="159"/>
      <c r="B12" s="159"/>
      <c r="C12" s="159"/>
      <c r="D12" s="159"/>
      <c r="E12" s="159"/>
      <c r="F12" s="159"/>
      <c r="G12" s="159"/>
      <c r="H12" s="159"/>
      <c r="I12" s="159"/>
      <c r="J12" s="159"/>
      <c r="K12" s="159"/>
      <c r="L12" s="159"/>
      <c r="M12" s="159"/>
      <c r="N12" s="159"/>
      <c r="O12" s="159"/>
      <c r="P12" s="159"/>
      <c r="Q12" s="159"/>
      <c r="R12" s="159"/>
      <c r="S12" s="159"/>
      <c r="T12" s="159"/>
    </row>
    <row r="13" spans="1:20" s="15" customFormat="1" ht="25.5" customHeight="1" x14ac:dyDescent="0.35">
      <c r="A13" s="221" t="s">
        <v>300</v>
      </c>
      <c r="B13" s="221"/>
      <c r="C13" s="221"/>
      <c r="D13" s="221"/>
      <c r="E13" s="221"/>
      <c r="F13" s="221"/>
      <c r="G13" s="221"/>
      <c r="H13" s="221"/>
      <c r="I13" s="221"/>
      <c r="J13" s="221"/>
      <c r="K13" s="221"/>
      <c r="L13" s="221"/>
      <c r="M13" s="221"/>
      <c r="N13" s="221"/>
    </row>
    <row r="14" spans="1:20" s="15" customFormat="1" ht="15" customHeight="1" x14ac:dyDescent="0.35">
      <c r="A14" s="187" t="s">
        <v>171</v>
      </c>
      <c r="B14" s="186" t="s">
        <v>217</v>
      </c>
      <c r="C14" s="186"/>
      <c r="D14" s="186"/>
      <c r="E14" s="186"/>
      <c r="F14" s="186"/>
      <c r="G14" s="186"/>
      <c r="H14" s="186"/>
      <c r="I14" s="186"/>
      <c r="J14" s="186"/>
      <c r="K14" s="186"/>
      <c r="L14" s="186"/>
      <c r="M14" s="186"/>
      <c r="N14" s="186"/>
    </row>
    <row r="15" spans="1:20" s="15" customFormat="1" ht="30" x14ac:dyDescent="0.35">
      <c r="A15" s="187"/>
      <c r="B15" s="22" t="s">
        <v>108</v>
      </c>
      <c r="C15" s="22" t="s">
        <v>172</v>
      </c>
      <c r="D15" s="22" t="s">
        <v>110</v>
      </c>
      <c r="E15" s="22" t="s">
        <v>111</v>
      </c>
      <c r="F15" s="22" t="s">
        <v>112</v>
      </c>
      <c r="G15" s="22" t="s">
        <v>113</v>
      </c>
      <c r="H15" s="25" t="s">
        <v>114</v>
      </c>
      <c r="I15" s="109" t="s">
        <v>173</v>
      </c>
      <c r="J15" s="109" t="s">
        <v>123</v>
      </c>
      <c r="K15" s="22" t="s">
        <v>124</v>
      </c>
      <c r="L15" s="22" t="s">
        <v>118</v>
      </c>
      <c r="M15" s="23" t="s">
        <v>24</v>
      </c>
      <c r="N15" s="176" t="s">
        <v>174</v>
      </c>
    </row>
    <row r="16" spans="1:20" s="15" customFormat="1" x14ac:dyDescent="0.35">
      <c r="A16" s="8" t="s">
        <v>175</v>
      </c>
      <c r="B16" s="72">
        <v>474</v>
      </c>
      <c r="C16" s="72">
        <v>420</v>
      </c>
      <c r="D16" s="72">
        <v>195</v>
      </c>
      <c r="E16" s="72">
        <v>83</v>
      </c>
      <c r="F16" s="72">
        <v>95</v>
      </c>
      <c r="G16" s="72">
        <v>84</v>
      </c>
      <c r="H16" s="12">
        <v>78</v>
      </c>
      <c r="I16" s="12">
        <v>45</v>
      </c>
      <c r="J16" s="12">
        <v>8</v>
      </c>
      <c r="K16" s="12">
        <v>1</v>
      </c>
      <c r="L16" s="12">
        <v>2</v>
      </c>
      <c r="M16" s="13">
        <f>SUM(B16:L16)</f>
        <v>1485</v>
      </c>
      <c r="N16" s="177">
        <f>M16/$M$21</f>
        <v>0.51724137931034486</v>
      </c>
      <c r="P16" s="17"/>
    </row>
    <row r="17" spans="1:20" s="15" customFormat="1" x14ac:dyDescent="0.35">
      <c r="A17" s="8" t="s">
        <v>176</v>
      </c>
      <c r="B17" s="72">
        <v>173</v>
      </c>
      <c r="C17" s="72">
        <v>165</v>
      </c>
      <c r="D17" s="72">
        <v>69</v>
      </c>
      <c r="E17" s="72">
        <v>49</v>
      </c>
      <c r="F17" s="72">
        <v>56</v>
      </c>
      <c r="G17" s="72">
        <v>63</v>
      </c>
      <c r="H17" s="12">
        <v>61</v>
      </c>
      <c r="I17" s="12">
        <v>72</v>
      </c>
      <c r="J17" s="12">
        <v>13</v>
      </c>
      <c r="K17" s="12">
        <v>1</v>
      </c>
      <c r="L17" s="12">
        <v>3</v>
      </c>
      <c r="M17" s="13">
        <f t="shared" ref="M17:M20" si="0">SUM(B17:L17)</f>
        <v>725</v>
      </c>
      <c r="N17" s="177">
        <f t="shared" ref="N17:N20" si="1">M17/$M$21</f>
        <v>0.25252525252525254</v>
      </c>
      <c r="P17" s="17"/>
    </row>
    <row r="18" spans="1:20" s="15" customFormat="1" x14ac:dyDescent="0.35">
      <c r="A18" s="8" t="s">
        <v>177</v>
      </c>
      <c r="B18" s="72">
        <v>73</v>
      </c>
      <c r="C18" s="72">
        <v>48</v>
      </c>
      <c r="D18" s="72">
        <v>26</v>
      </c>
      <c r="E18" s="72">
        <v>11</v>
      </c>
      <c r="F18" s="72">
        <v>16</v>
      </c>
      <c r="G18" s="72">
        <v>22</v>
      </c>
      <c r="H18" s="12">
        <v>34</v>
      </c>
      <c r="I18" s="12">
        <v>49</v>
      </c>
      <c r="J18" s="12">
        <v>25</v>
      </c>
      <c r="K18" s="12">
        <v>4</v>
      </c>
      <c r="L18" s="12">
        <v>6</v>
      </c>
      <c r="M18" s="13">
        <f t="shared" si="0"/>
        <v>314</v>
      </c>
      <c r="N18" s="177">
        <f t="shared" si="1"/>
        <v>0.10936955764541971</v>
      </c>
      <c r="P18" s="17"/>
    </row>
    <row r="19" spans="1:20" s="15" customFormat="1" x14ac:dyDescent="0.35">
      <c r="A19" s="8" t="s">
        <v>135</v>
      </c>
      <c r="B19" s="72">
        <v>34</v>
      </c>
      <c r="C19" s="72">
        <v>11</v>
      </c>
      <c r="D19" s="72">
        <v>3</v>
      </c>
      <c r="E19" s="72">
        <v>1</v>
      </c>
      <c r="F19" s="72">
        <v>2</v>
      </c>
      <c r="G19" s="72">
        <v>2</v>
      </c>
      <c r="H19" s="12">
        <v>10</v>
      </c>
      <c r="I19" s="12">
        <v>12</v>
      </c>
      <c r="J19" s="12">
        <v>11</v>
      </c>
      <c r="K19" s="12">
        <v>5</v>
      </c>
      <c r="L19" s="12">
        <v>10</v>
      </c>
      <c r="M19" s="13">
        <f t="shared" si="0"/>
        <v>101</v>
      </c>
      <c r="N19" s="177">
        <f t="shared" si="1"/>
        <v>3.5179380006966215E-2</v>
      </c>
      <c r="P19" s="17"/>
    </row>
    <row r="20" spans="1:20" s="15" customFormat="1" x14ac:dyDescent="0.35">
      <c r="A20" s="161" t="s">
        <v>178</v>
      </c>
      <c r="B20" s="162">
        <v>71</v>
      </c>
      <c r="C20" s="162">
        <v>57</v>
      </c>
      <c r="D20" s="162">
        <v>28</v>
      </c>
      <c r="E20" s="162">
        <v>13</v>
      </c>
      <c r="F20" s="162">
        <v>17</v>
      </c>
      <c r="G20" s="162">
        <v>17</v>
      </c>
      <c r="H20" s="154">
        <v>9</v>
      </c>
      <c r="I20" s="154">
        <v>18</v>
      </c>
      <c r="J20" s="154">
        <v>12</v>
      </c>
      <c r="K20" s="154">
        <v>3</v>
      </c>
      <c r="L20" s="154">
        <v>1</v>
      </c>
      <c r="M20" s="163">
        <f t="shared" si="0"/>
        <v>246</v>
      </c>
      <c r="N20" s="177">
        <f t="shared" si="1"/>
        <v>8.5684430512016713E-2</v>
      </c>
      <c r="P20" s="17"/>
    </row>
    <row r="21" spans="1:20" s="15" customFormat="1" x14ac:dyDescent="0.35">
      <c r="A21" s="24" t="s">
        <v>45</v>
      </c>
      <c r="B21" s="91">
        <f>SUM(B16:B20)</f>
        <v>825</v>
      </c>
      <c r="C21" s="91">
        <f t="shared" ref="C21:L21" si="2">SUM(C16:C20)</f>
        <v>701</v>
      </c>
      <c r="D21" s="91">
        <f t="shared" si="2"/>
        <v>321</v>
      </c>
      <c r="E21" s="91">
        <f t="shared" si="2"/>
        <v>157</v>
      </c>
      <c r="F21" s="91">
        <f t="shared" si="2"/>
        <v>186</v>
      </c>
      <c r="G21" s="91">
        <f t="shared" si="2"/>
        <v>188</v>
      </c>
      <c r="H21" s="91">
        <f t="shared" si="2"/>
        <v>192</v>
      </c>
      <c r="I21" s="91">
        <f t="shared" si="2"/>
        <v>196</v>
      </c>
      <c r="J21" s="91">
        <f t="shared" si="2"/>
        <v>69</v>
      </c>
      <c r="K21" s="91">
        <f t="shared" si="2"/>
        <v>14</v>
      </c>
      <c r="L21" s="91">
        <f t="shared" si="2"/>
        <v>22</v>
      </c>
      <c r="M21" s="30">
        <f>SUM(M16:M20)</f>
        <v>2871</v>
      </c>
      <c r="N21" s="178">
        <f>SUM(N16:N20)</f>
        <v>0.99999999999999989</v>
      </c>
    </row>
    <row r="22" spans="1:20" s="15" customFormat="1" ht="30" customHeight="1" x14ac:dyDescent="0.35">
      <c r="A22" s="220"/>
      <c r="B22" s="220"/>
      <c r="C22" s="220"/>
      <c r="D22" s="220"/>
      <c r="E22" s="220"/>
      <c r="F22" s="220"/>
      <c r="G22" s="220"/>
      <c r="H22" s="220"/>
      <c r="I22" s="220"/>
      <c r="J22" s="220"/>
      <c r="K22" s="220"/>
      <c r="L22" s="220"/>
      <c r="M22" s="220"/>
      <c r="N22" s="220"/>
      <c r="O22" s="71"/>
      <c r="P22" s="71"/>
      <c r="Q22" s="71"/>
      <c r="R22" s="71"/>
      <c r="S22" s="71"/>
      <c r="T22" s="71"/>
    </row>
    <row r="23" spans="1:20" s="15" customFormat="1" ht="39.75" customHeight="1" x14ac:dyDescent="0.35">
      <c r="A23" s="190" t="s">
        <v>301</v>
      </c>
      <c r="B23" s="190"/>
      <c r="C23" s="190"/>
      <c r="D23" s="190"/>
      <c r="E23" s="190"/>
      <c r="F23" s="190"/>
      <c r="G23" s="190"/>
      <c r="H23" s="190"/>
      <c r="I23" s="190"/>
      <c r="J23" s="107"/>
      <c r="K23" s="107"/>
    </row>
    <row r="24" spans="1:20" s="15" customFormat="1" ht="15" customHeight="1" x14ac:dyDescent="0.35">
      <c r="A24" s="187" t="s">
        <v>171</v>
      </c>
      <c r="B24" s="186" t="s">
        <v>214</v>
      </c>
      <c r="C24" s="186"/>
      <c r="D24" s="186"/>
      <c r="E24" s="186"/>
      <c r="F24" s="186"/>
      <c r="G24" s="186"/>
      <c r="H24" s="186"/>
      <c r="I24" s="186"/>
      <c r="J24" s="82"/>
      <c r="K24" s="82"/>
      <c r="L24" s="82"/>
      <c r="M24" s="82"/>
      <c r="N24" s="82"/>
    </row>
    <row r="25" spans="1:20" s="15" customFormat="1" ht="22" customHeight="1" x14ac:dyDescent="0.35">
      <c r="A25" s="187"/>
      <c r="B25" s="22" t="s">
        <v>157</v>
      </c>
      <c r="C25" s="22" t="s">
        <v>179</v>
      </c>
      <c r="D25" s="22" t="s">
        <v>180</v>
      </c>
      <c r="E25" s="22" t="s">
        <v>160</v>
      </c>
      <c r="F25" s="22" t="s">
        <v>136</v>
      </c>
      <c r="G25" s="103" t="s">
        <v>144</v>
      </c>
      <c r="H25" s="92" t="s">
        <v>24</v>
      </c>
      <c r="I25" s="179" t="s">
        <v>181</v>
      </c>
      <c r="J25" s="22"/>
      <c r="K25" s="22"/>
      <c r="L25" s="22"/>
      <c r="M25" s="22"/>
      <c r="N25" s="23"/>
    </row>
    <row r="26" spans="1:20" s="15" customFormat="1" x14ac:dyDescent="0.35">
      <c r="A26" s="8" t="s">
        <v>175</v>
      </c>
      <c r="B26" s="12">
        <v>1232</v>
      </c>
      <c r="C26" s="72">
        <v>120</v>
      </c>
      <c r="D26" s="72">
        <v>43</v>
      </c>
      <c r="E26" s="72">
        <v>2</v>
      </c>
      <c r="F26" s="72">
        <v>3</v>
      </c>
      <c r="G26" s="162">
        <v>85</v>
      </c>
      <c r="H26" s="13">
        <f>SUM(B26:G26)</f>
        <v>1485</v>
      </c>
      <c r="I26" s="180">
        <f>H26/$H$31</f>
        <v>0.51724137931034486</v>
      </c>
      <c r="J26" s="12"/>
      <c r="K26" s="12"/>
      <c r="L26" s="12"/>
      <c r="M26" s="12"/>
      <c r="N26" s="13"/>
    </row>
    <row r="27" spans="1:20" s="15" customFormat="1" x14ac:dyDescent="0.35">
      <c r="A27" s="8" t="s">
        <v>176</v>
      </c>
      <c r="B27" s="72">
        <v>489</v>
      </c>
      <c r="C27" s="72">
        <v>137</v>
      </c>
      <c r="D27" s="72">
        <v>70</v>
      </c>
      <c r="E27" s="72">
        <v>10</v>
      </c>
      <c r="F27" s="72">
        <v>2</v>
      </c>
      <c r="G27" s="162">
        <v>17</v>
      </c>
      <c r="H27" s="13">
        <f t="shared" ref="H27:H30" si="3">SUM(B27:G27)</f>
        <v>725</v>
      </c>
      <c r="I27" s="180">
        <f t="shared" ref="I27:I31" si="4">H27/$H$31</f>
        <v>0.25252525252525254</v>
      </c>
      <c r="J27" s="12"/>
      <c r="K27" s="12"/>
      <c r="L27" s="12"/>
      <c r="M27" s="12"/>
      <c r="N27" s="13"/>
    </row>
    <row r="28" spans="1:20" s="15" customFormat="1" x14ac:dyDescent="0.35">
      <c r="A28" s="8" t="s">
        <v>177</v>
      </c>
      <c r="B28" s="72">
        <v>170</v>
      </c>
      <c r="C28" s="72">
        <v>52</v>
      </c>
      <c r="D28" s="72">
        <v>70</v>
      </c>
      <c r="E28" s="72">
        <v>17</v>
      </c>
      <c r="F28" s="72">
        <v>0</v>
      </c>
      <c r="G28" s="162">
        <v>5</v>
      </c>
      <c r="H28" s="13">
        <f t="shared" si="3"/>
        <v>314</v>
      </c>
      <c r="I28" s="180">
        <f t="shared" si="4"/>
        <v>0.10936955764541971</v>
      </c>
      <c r="J28" s="12"/>
      <c r="K28" s="12"/>
      <c r="L28" s="12"/>
      <c r="M28" s="12"/>
      <c r="N28" s="13"/>
    </row>
    <row r="29" spans="1:20" s="15" customFormat="1" x14ac:dyDescent="0.35">
      <c r="A29" s="8" t="s">
        <v>135</v>
      </c>
      <c r="B29" s="72">
        <v>50</v>
      </c>
      <c r="C29" s="72">
        <v>12</v>
      </c>
      <c r="D29" s="72">
        <v>24</v>
      </c>
      <c r="E29" s="72">
        <v>11</v>
      </c>
      <c r="F29" s="72">
        <v>0</v>
      </c>
      <c r="G29" s="162">
        <v>4</v>
      </c>
      <c r="H29" s="13">
        <f t="shared" si="3"/>
        <v>101</v>
      </c>
      <c r="I29" s="180">
        <f t="shared" si="4"/>
        <v>3.5179380006966215E-2</v>
      </c>
      <c r="J29" s="12"/>
      <c r="K29" s="12"/>
      <c r="L29" s="12"/>
      <c r="M29" s="12"/>
      <c r="N29" s="13"/>
    </row>
    <row r="30" spans="1:20" s="15" customFormat="1" x14ac:dyDescent="0.35">
      <c r="A30" s="161" t="s">
        <v>178</v>
      </c>
      <c r="B30" s="162">
        <v>171</v>
      </c>
      <c r="C30" s="162">
        <v>33</v>
      </c>
      <c r="D30" s="162">
        <v>30</v>
      </c>
      <c r="E30" s="162">
        <v>2</v>
      </c>
      <c r="F30" s="162">
        <v>1</v>
      </c>
      <c r="G30" s="162">
        <v>9</v>
      </c>
      <c r="H30" s="163">
        <f t="shared" si="3"/>
        <v>246</v>
      </c>
      <c r="I30" s="180">
        <f t="shared" si="4"/>
        <v>8.5684430512016713E-2</v>
      </c>
      <c r="J30" s="154"/>
      <c r="K30" s="12"/>
      <c r="L30" s="12"/>
      <c r="M30" s="12"/>
      <c r="N30" s="13"/>
    </row>
    <row r="31" spans="1:20" s="15" customFormat="1" x14ac:dyDescent="0.35">
      <c r="A31" s="24" t="s">
        <v>45</v>
      </c>
      <c r="B31" s="32">
        <f>SUM(B26:B30)</f>
        <v>2112</v>
      </c>
      <c r="C31" s="91">
        <f t="shared" ref="C31" si="5">SUM(C26:C30)</f>
        <v>354</v>
      </c>
      <c r="D31" s="91">
        <f t="shared" ref="D31" si="6">SUM(D26:D30)</f>
        <v>237</v>
      </c>
      <c r="E31" s="91">
        <f t="shared" ref="E31" si="7">SUM(E26:E30)</f>
        <v>42</v>
      </c>
      <c r="F31" s="91">
        <f t="shared" ref="F31" si="8">SUM(F26:F30)</f>
        <v>6</v>
      </c>
      <c r="G31" s="164">
        <f t="shared" ref="G31" si="9">SUM(G26:G30)</f>
        <v>120</v>
      </c>
      <c r="H31" s="32">
        <f t="shared" ref="H31" si="10">SUM(H26:H30)</f>
        <v>2871</v>
      </c>
      <c r="I31" s="181">
        <f t="shared" si="4"/>
        <v>1</v>
      </c>
      <c r="J31" s="12"/>
      <c r="K31" s="12"/>
      <c r="L31" s="12"/>
      <c r="M31" s="12"/>
      <c r="N31" s="13"/>
    </row>
    <row r="32" spans="1:20" s="15" customFormat="1" ht="30" customHeight="1" x14ac:dyDescent="0.35">
      <c r="A32" s="8"/>
      <c r="B32" s="8"/>
      <c r="C32" s="8"/>
      <c r="D32" s="8"/>
      <c r="E32" s="8"/>
      <c r="F32" s="8"/>
      <c r="G32" s="8"/>
      <c r="H32" s="12"/>
      <c r="I32" s="12"/>
      <c r="J32" s="12"/>
      <c r="K32" s="12"/>
      <c r="L32" s="12"/>
      <c r="M32" s="12"/>
      <c r="N32" s="13"/>
    </row>
    <row r="33" spans="1:14" s="119" customFormat="1" ht="28.5" customHeight="1" x14ac:dyDescent="0.35">
      <c r="A33" s="190" t="s">
        <v>302</v>
      </c>
      <c r="B33" s="190"/>
      <c r="C33" s="190"/>
      <c r="D33" s="190"/>
      <c r="E33" s="190"/>
      <c r="F33" s="190"/>
      <c r="G33" s="190"/>
      <c r="H33" s="190"/>
      <c r="I33" s="190"/>
      <c r="J33" s="118"/>
      <c r="K33" s="118"/>
    </row>
    <row r="34" spans="1:14" s="15" customFormat="1" ht="23.15" customHeight="1" x14ac:dyDescent="0.35">
      <c r="A34" s="8" t="s">
        <v>182</v>
      </c>
      <c r="B34" s="23" t="s">
        <v>24</v>
      </c>
      <c r="C34" s="23" t="s">
        <v>181</v>
      </c>
      <c r="D34" s="8"/>
      <c r="E34" s="8"/>
      <c r="F34" s="8"/>
      <c r="G34" s="8"/>
      <c r="H34" s="12"/>
      <c r="I34" s="12"/>
      <c r="J34" s="12"/>
      <c r="K34" s="12"/>
      <c r="L34" s="12"/>
      <c r="M34" s="12"/>
      <c r="N34" s="13"/>
    </row>
    <row r="35" spans="1:14" s="15" customFormat="1" x14ac:dyDescent="0.35">
      <c r="A35" s="8" t="s">
        <v>183</v>
      </c>
      <c r="B35" s="95">
        <v>24</v>
      </c>
      <c r="C35" s="93">
        <f>B35/$B$41</f>
        <v>8.3594566353187051E-3</v>
      </c>
      <c r="D35" s="7"/>
      <c r="E35" s="7"/>
      <c r="F35" s="7"/>
      <c r="G35" s="7"/>
      <c r="H35" s="13"/>
      <c r="I35" s="13"/>
      <c r="J35" s="13"/>
      <c r="K35" s="13"/>
      <c r="L35" s="13"/>
      <c r="M35" s="13"/>
      <c r="N35" s="13"/>
    </row>
    <row r="36" spans="1:14" s="15" customFormat="1" x14ac:dyDescent="0.35">
      <c r="A36" s="8" t="s">
        <v>184</v>
      </c>
      <c r="B36" s="95">
        <v>112</v>
      </c>
      <c r="C36" s="93">
        <f t="shared" ref="C36:C41" si="11">B36/$B$41</f>
        <v>3.9010797631487286E-2</v>
      </c>
      <c r="D36" s="7"/>
      <c r="E36" s="7"/>
      <c r="F36" s="7"/>
      <c r="G36" s="7"/>
      <c r="H36" s="13"/>
      <c r="I36" s="13"/>
      <c r="J36" s="13"/>
      <c r="K36" s="13"/>
      <c r="L36" s="13"/>
      <c r="M36" s="13"/>
      <c r="N36" s="13"/>
    </row>
    <row r="37" spans="1:14" s="15" customFormat="1" x14ac:dyDescent="0.35">
      <c r="A37" s="8" t="s">
        <v>185</v>
      </c>
      <c r="B37" s="95">
        <v>452</v>
      </c>
      <c r="C37" s="93">
        <f t="shared" si="11"/>
        <v>0.15743643329850227</v>
      </c>
      <c r="D37" s="7"/>
      <c r="E37" s="7"/>
      <c r="F37" s="7"/>
      <c r="G37" s="7"/>
      <c r="H37" s="13"/>
      <c r="I37" s="13"/>
      <c r="J37" s="13"/>
      <c r="K37" s="13"/>
      <c r="L37" s="13"/>
      <c r="M37" s="13"/>
      <c r="N37" s="13"/>
    </row>
    <row r="38" spans="1:14" s="15" customFormat="1" x14ac:dyDescent="0.35">
      <c r="A38" s="8" t="s">
        <v>186</v>
      </c>
      <c r="B38" s="95">
        <v>595</v>
      </c>
      <c r="C38" s="93">
        <f t="shared" si="11"/>
        <v>0.20724486241727622</v>
      </c>
      <c r="D38" s="7"/>
      <c r="E38" s="7"/>
      <c r="F38" s="7"/>
      <c r="G38" s="7"/>
      <c r="H38" s="13"/>
      <c r="I38" s="13"/>
      <c r="J38" s="13"/>
      <c r="K38" s="13"/>
      <c r="L38" s="13"/>
      <c r="M38" s="13"/>
      <c r="N38" s="13"/>
    </row>
    <row r="39" spans="1:14" s="15" customFormat="1" x14ac:dyDescent="0.35">
      <c r="A39" s="8" t="s">
        <v>187</v>
      </c>
      <c r="B39" s="95">
        <v>595</v>
      </c>
      <c r="C39" s="93">
        <f t="shared" si="11"/>
        <v>0.20724486241727622</v>
      </c>
      <c r="D39" s="7"/>
      <c r="E39" s="7"/>
      <c r="F39" s="7"/>
      <c r="G39" s="7"/>
      <c r="H39" s="13"/>
      <c r="I39" s="13"/>
      <c r="J39" s="13"/>
      <c r="K39" s="13"/>
      <c r="L39" s="13"/>
      <c r="M39" s="13"/>
      <c r="N39" s="13"/>
    </row>
    <row r="40" spans="1:14" s="15" customFormat="1" x14ac:dyDescent="0.35">
      <c r="A40" s="8" t="s">
        <v>188</v>
      </c>
      <c r="B40" s="13">
        <v>1093</v>
      </c>
      <c r="C40" s="93">
        <f t="shared" si="11"/>
        <v>0.38070358760013934</v>
      </c>
      <c r="D40" s="7"/>
      <c r="E40" s="7"/>
      <c r="F40" s="7"/>
      <c r="G40" s="7"/>
      <c r="H40" s="13"/>
      <c r="I40" s="13"/>
      <c r="J40" s="13"/>
      <c r="K40" s="13"/>
      <c r="L40" s="13"/>
      <c r="M40" s="13"/>
      <c r="N40" s="13"/>
    </row>
    <row r="41" spans="1:14" s="15" customFormat="1" x14ac:dyDescent="0.35">
      <c r="A41" s="24" t="s">
        <v>45</v>
      </c>
      <c r="B41" s="32">
        <f>SUM(B35:B40)</f>
        <v>2871</v>
      </c>
      <c r="C41" s="94">
        <f t="shared" si="11"/>
        <v>1</v>
      </c>
      <c r="D41" s="7"/>
      <c r="E41" s="7"/>
      <c r="F41" s="7"/>
      <c r="G41" s="7"/>
      <c r="H41" s="13"/>
      <c r="I41" s="13"/>
      <c r="J41" s="13"/>
      <c r="K41" s="13"/>
      <c r="L41" s="13"/>
      <c r="M41" s="13"/>
      <c r="N41" s="13"/>
    </row>
    <row r="42" spans="1:14" s="15" customFormat="1" ht="30" customHeight="1" x14ac:dyDescent="0.35">
      <c r="A42" s="8"/>
      <c r="B42" s="7"/>
      <c r="C42" s="7"/>
      <c r="D42" s="7"/>
      <c r="E42" s="7"/>
      <c r="F42" s="7"/>
      <c r="G42" s="7"/>
      <c r="H42" s="13"/>
      <c r="I42" s="13"/>
      <c r="J42" s="13"/>
      <c r="K42" s="13"/>
      <c r="L42" s="13"/>
      <c r="M42" s="13"/>
      <c r="N42" s="13"/>
    </row>
    <row r="43" spans="1:14" s="15" customFormat="1" ht="37.5" customHeight="1" x14ac:dyDescent="0.35">
      <c r="A43" s="221" t="s">
        <v>303</v>
      </c>
      <c r="B43" s="221"/>
      <c r="C43" s="221"/>
      <c r="D43" s="221"/>
      <c r="E43" s="221"/>
      <c r="F43" s="221"/>
      <c r="G43" s="221"/>
      <c r="H43" s="221"/>
      <c r="I43" s="221"/>
      <c r="J43" s="107"/>
      <c r="K43" s="107"/>
    </row>
    <row r="44" spans="1:14" s="15" customFormat="1" ht="23.15" customHeight="1" x14ac:dyDescent="0.35">
      <c r="A44" s="8" t="s">
        <v>218</v>
      </c>
      <c r="B44" s="23" t="s">
        <v>24</v>
      </c>
      <c r="C44" s="23" t="s">
        <v>181</v>
      </c>
      <c r="D44" s="7"/>
      <c r="E44" s="7"/>
      <c r="F44" s="7"/>
      <c r="G44" s="7"/>
      <c r="H44" s="13"/>
      <c r="I44" s="13"/>
      <c r="J44" s="13"/>
      <c r="K44" s="13"/>
      <c r="L44" s="13"/>
      <c r="M44" s="13"/>
      <c r="N44" s="13"/>
    </row>
    <row r="45" spans="1:14" s="15" customFormat="1" x14ac:dyDescent="0.35">
      <c r="A45" s="8" t="s">
        <v>189</v>
      </c>
      <c r="B45" s="13">
        <v>877</v>
      </c>
      <c r="C45" s="96">
        <v>0.30546847788227099</v>
      </c>
      <c r="D45" s="7"/>
      <c r="E45" s="7"/>
      <c r="F45" s="7"/>
      <c r="G45" s="99"/>
      <c r="H45" s="98"/>
      <c r="I45" s="13"/>
      <c r="J45" s="13"/>
      <c r="K45" s="13"/>
      <c r="L45" s="13"/>
      <c r="M45" s="13"/>
      <c r="N45" s="13"/>
    </row>
    <row r="46" spans="1:14" s="15" customFormat="1" x14ac:dyDescent="0.35">
      <c r="A46" s="8" t="s">
        <v>190</v>
      </c>
      <c r="B46" s="13">
        <v>1469</v>
      </c>
      <c r="C46" s="96">
        <v>0.51166840822013238</v>
      </c>
      <c r="D46" s="7"/>
      <c r="E46" s="7"/>
      <c r="F46" s="7"/>
      <c r="G46" s="7"/>
      <c r="H46" s="13"/>
      <c r="I46" s="13"/>
      <c r="J46" s="13"/>
      <c r="K46" s="13"/>
      <c r="L46" s="13"/>
      <c r="M46" s="13"/>
      <c r="N46" s="13"/>
    </row>
    <row r="47" spans="1:14" s="15" customFormat="1" x14ac:dyDescent="0.35">
      <c r="A47" s="8" t="s">
        <v>191</v>
      </c>
      <c r="B47" s="13">
        <v>2031</v>
      </c>
      <c r="C47" s="96">
        <v>0.7074190177638453</v>
      </c>
      <c r="D47" s="7"/>
      <c r="E47" s="7"/>
      <c r="F47" s="7"/>
      <c r="G47" s="7"/>
      <c r="H47" s="13"/>
      <c r="I47" s="13"/>
      <c r="J47" s="13"/>
      <c r="K47" s="13"/>
      <c r="L47" s="13"/>
      <c r="M47" s="13"/>
      <c r="N47" s="13"/>
    </row>
    <row r="48" spans="1:14" s="15" customFormat="1" x14ac:dyDescent="0.35">
      <c r="A48" s="8" t="s">
        <v>192</v>
      </c>
      <c r="B48" s="13">
        <v>194</v>
      </c>
      <c r="C48" s="96">
        <v>6.7572274468826188E-2</v>
      </c>
      <c r="D48" s="7"/>
      <c r="E48" s="7"/>
      <c r="F48" s="7"/>
      <c r="G48" s="7"/>
      <c r="H48" s="13"/>
      <c r="I48" s="13"/>
      <c r="J48" s="13"/>
      <c r="K48" s="13"/>
      <c r="L48" s="13"/>
      <c r="M48" s="13"/>
      <c r="N48" s="13"/>
    </row>
    <row r="49" spans="1:20" s="15" customFormat="1" x14ac:dyDescent="0.35">
      <c r="A49" s="8" t="s">
        <v>67</v>
      </c>
      <c r="B49" s="13">
        <v>1491</v>
      </c>
      <c r="C49" s="96">
        <v>0.51933124346917448</v>
      </c>
      <c r="D49" s="7"/>
      <c r="E49" s="7"/>
      <c r="F49" s="7"/>
      <c r="G49" s="7"/>
      <c r="H49" s="13"/>
      <c r="I49" s="13"/>
      <c r="J49" s="13"/>
      <c r="K49" s="13"/>
      <c r="L49" s="13"/>
      <c r="M49" s="13"/>
      <c r="N49" s="13"/>
    </row>
    <row r="50" spans="1:20" s="15" customFormat="1" x14ac:dyDescent="0.35">
      <c r="A50" s="157" t="s">
        <v>286</v>
      </c>
      <c r="B50" s="7"/>
      <c r="C50" s="7"/>
      <c r="D50" s="7"/>
      <c r="E50" s="7"/>
      <c r="F50" s="7"/>
      <c r="G50" s="7"/>
      <c r="H50" s="13"/>
      <c r="I50" s="13"/>
      <c r="J50" s="13"/>
      <c r="K50" s="13"/>
      <c r="L50" s="13"/>
      <c r="M50" s="13"/>
      <c r="N50" s="13"/>
    </row>
    <row r="51" spans="1:20" s="15" customFormat="1" x14ac:dyDescent="0.35">
      <c r="A51" s="128"/>
      <c r="B51" s="7"/>
      <c r="C51" s="7"/>
      <c r="D51" s="7"/>
      <c r="E51" s="7"/>
      <c r="F51" s="7"/>
      <c r="G51" s="7"/>
      <c r="H51" s="13"/>
      <c r="I51" s="13"/>
      <c r="J51" s="13"/>
      <c r="K51" s="13"/>
      <c r="L51" s="13"/>
      <c r="M51" s="13"/>
      <c r="N51" s="13"/>
    </row>
    <row r="52" spans="1:20" s="15" customFormat="1" ht="27" customHeight="1" x14ac:dyDescent="0.35">
      <c r="A52" s="219" t="s">
        <v>304</v>
      </c>
      <c r="B52" s="219"/>
      <c r="C52" s="219"/>
      <c r="D52" s="219"/>
      <c r="E52" s="219"/>
      <c r="F52" s="219"/>
      <c r="G52" s="219"/>
      <c r="H52" s="219"/>
      <c r="I52" s="219"/>
      <c r="J52" s="107"/>
      <c r="K52" s="107"/>
    </row>
    <row r="53" spans="1:20" s="15" customFormat="1" ht="31.5" customHeight="1" x14ac:dyDescent="0.35">
      <c r="A53" s="8" t="s">
        <v>193</v>
      </c>
      <c r="B53" s="23" t="s">
        <v>24</v>
      </c>
      <c r="C53" s="23" t="s">
        <v>181</v>
      </c>
      <c r="D53" s="7"/>
      <c r="E53" s="7"/>
      <c r="F53" s="7"/>
      <c r="G53" s="7"/>
      <c r="H53" s="13"/>
      <c r="I53" s="13"/>
      <c r="J53" s="13"/>
      <c r="K53" s="13"/>
      <c r="L53" s="13"/>
      <c r="M53" s="13"/>
      <c r="N53" s="13"/>
    </row>
    <row r="54" spans="1:20" s="66" customFormat="1" ht="21.5" x14ac:dyDescent="0.35">
      <c r="A54" s="21" t="s">
        <v>194</v>
      </c>
      <c r="B54" s="13">
        <v>1713</v>
      </c>
      <c r="C54" s="97">
        <v>0.59665621734587249</v>
      </c>
      <c r="D54" s="67"/>
      <c r="E54" s="67"/>
      <c r="F54" s="67"/>
      <c r="G54" s="67"/>
      <c r="H54" s="100"/>
      <c r="I54" s="67"/>
      <c r="J54" s="67"/>
      <c r="K54" s="67"/>
      <c r="L54" s="67"/>
      <c r="M54" s="67"/>
      <c r="N54" s="67"/>
      <c r="O54" s="67"/>
      <c r="P54" s="67"/>
      <c r="Q54" s="67"/>
      <c r="R54" s="67"/>
      <c r="S54" s="67"/>
      <c r="T54" s="67"/>
    </row>
    <row r="55" spans="1:20" s="66" customFormat="1" ht="21.5" x14ac:dyDescent="0.35">
      <c r="A55" s="21" t="s">
        <v>195</v>
      </c>
      <c r="B55" s="13">
        <v>956</v>
      </c>
      <c r="C55" s="97">
        <v>0.33298502264019503</v>
      </c>
      <c r="D55" s="67"/>
      <c r="E55" s="67"/>
      <c r="F55" s="67"/>
      <c r="G55" s="67"/>
      <c r="H55" s="67"/>
      <c r="I55" s="67"/>
      <c r="J55" s="67"/>
      <c r="K55" s="67"/>
      <c r="L55" s="67"/>
      <c r="M55" s="67"/>
      <c r="N55" s="67"/>
      <c r="O55" s="67"/>
      <c r="P55" s="67"/>
      <c r="Q55" s="67"/>
      <c r="R55" s="67"/>
      <c r="S55" s="67"/>
      <c r="T55" s="67"/>
    </row>
    <row r="56" spans="1:20" s="66" customFormat="1" ht="31.5" x14ac:dyDescent="0.35">
      <c r="A56" s="21" t="s">
        <v>196</v>
      </c>
      <c r="B56" s="13">
        <v>1560</v>
      </c>
      <c r="C56" s="97">
        <v>0.5433646812957158</v>
      </c>
      <c r="D56" s="67"/>
      <c r="E56" s="67"/>
      <c r="F56" s="67"/>
      <c r="G56" s="67"/>
      <c r="H56" s="67"/>
      <c r="I56" s="67"/>
      <c r="J56" s="67"/>
      <c r="K56" s="67"/>
      <c r="L56" s="67"/>
      <c r="M56" s="67"/>
      <c r="N56" s="67"/>
      <c r="O56" s="67"/>
      <c r="P56" s="67"/>
      <c r="Q56" s="67"/>
      <c r="R56" s="67"/>
      <c r="S56" s="67"/>
      <c r="T56" s="67"/>
    </row>
    <row r="57" spans="1:20" s="66" customFormat="1" ht="21.5" x14ac:dyDescent="0.35">
      <c r="A57" s="21" t="s">
        <v>197</v>
      </c>
      <c r="B57" s="13">
        <v>2226</v>
      </c>
      <c r="C57" s="97">
        <v>0.77533960292580983</v>
      </c>
      <c r="D57" s="67"/>
      <c r="E57" s="67"/>
      <c r="F57" s="67"/>
      <c r="G57" s="67"/>
      <c r="H57" s="67"/>
      <c r="I57" s="67"/>
      <c r="J57" s="67"/>
      <c r="K57" s="67"/>
      <c r="L57" s="67"/>
      <c r="M57" s="67"/>
      <c r="N57" s="67"/>
      <c r="O57" s="67"/>
      <c r="P57" s="67"/>
      <c r="Q57" s="67"/>
      <c r="R57" s="67"/>
      <c r="S57" s="67"/>
      <c r="T57" s="67"/>
    </row>
    <row r="58" spans="1:20" s="66" customFormat="1" x14ac:dyDescent="0.35">
      <c r="A58" s="21" t="s">
        <v>198</v>
      </c>
      <c r="B58" s="13">
        <v>1263</v>
      </c>
      <c r="C58" s="97">
        <v>0.4399164054336468</v>
      </c>
      <c r="D58" s="67"/>
      <c r="E58" s="67"/>
      <c r="F58" s="67"/>
      <c r="G58" s="67"/>
      <c r="H58" s="67"/>
      <c r="I58" s="67"/>
      <c r="J58" s="67"/>
      <c r="K58" s="67"/>
      <c r="L58" s="67"/>
      <c r="M58" s="67"/>
      <c r="N58" s="67"/>
      <c r="O58" s="67"/>
      <c r="P58" s="67"/>
      <c r="Q58" s="67"/>
      <c r="R58" s="67"/>
      <c r="S58" s="67"/>
      <c r="T58" s="67"/>
    </row>
    <row r="59" spans="1:20" s="66" customFormat="1" x14ac:dyDescent="0.35">
      <c r="A59" s="21" t="s">
        <v>199</v>
      </c>
      <c r="B59" s="13">
        <v>353</v>
      </c>
      <c r="C59" s="97">
        <v>0.12295367467781261</v>
      </c>
      <c r="D59" s="67"/>
      <c r="E59" s="67"/>
      <c r="F59" s="67"/>
      <c r="G59" s="67"/>
      <c r="H59" s="67"/>
      <c r="I59" s="67"/>
      <c r="J59" s="67"/>
      <c r="K59" s="67"/>
      <c r="L59" s="67"/>
      <c r="M59" s="67"/>
      <c r="N59" s="67"/>
      <c r="O59" s="67"/>
      <c r="P59" s="67"/>
      <c r="Q59" s="67"/>
      <c r="R59" s="67"/>
      <c r="S59" s="67"/>
      <c r="T59" s="67"/>
    </row>
    <row r="60" spans="1:20" s="66" customFormat="1" x14ac:dyDescent="0.35">
      <c r="A60" s="21" t="s">
        <v>200</v>
      </c>
      <c r="B60" s="13">
        <v>301</v>
      </c>
      <c r="C60" s="97">
        <v>0.10484151863462209</v>
      </c>
      <c r="D60" s="67"/>
      <c r="E60" s="67"/>
      <c r="F60" s="67"/>
      <c r="G60" s="67"/>
      <c r="H60" s="67"/>
      <c r="I60" s="67"/>
      <c r="J60" s="67"/>
      <c r="K60" s="67"/>
      <c r="L60" s="67"/>
      <c r="M60" s="67"/>
      <c r="N60" s="67"/>
      <c r="O60" s="67"/>
      <c r="P60" s="67"/>
      <c r="Q60" s="67"/>
      <c r="R60" s="67"/>
      <c r="S60" s="67"/>
      <c r="T60" s="67"/>
    </row>
    <row r="61" spans="1:20" s="66" customFormat="1" ht="21.5" x14ac:dyDescent="0.35">
      <c r="A61" s="21" t="s">
        <v>201</v>
      </c>
      <c r="B61" s="13">
        <v>832</v>
      </c>
      <c r="C61" s="97">
        <v>0.2897944966910484</v>
      </c>
      <c r="D61" s="67"/>
      <c r="E61" s="67"/>
      <c r="F61" s="67"/>
      <c r="G61" s="67"/>
      <c r="H61" s="67"/>
      <c r="I61" s="67"/>
      <c r="J61" s="67"/>
      <c r="K61" s="67"/>
      <c r="L61" s="67"/>
      <c r="M61" s="67"/>
      <c r="N61" s="67"/>
      <c r="O61" s="67"/>
      <c r="P61" s="67"/>
      <c r="Q61" s="67"/>
      <c r="R61" s="67"/>
      <c r="S61" s="67"/>
      <c r="T61" s="67"/>
    </row>
    <row r="62" spans="1:20" s="15" customFormat="1" x14ac:dyDescent="0.35">
      <c r="A62" s="21" t="s">
        <v>67</v>
      </c>
      <c r="B62" s="13">
        <v>494</v>
      </c>
      <c r="C62" s="97">
        <v>0.17206548241031</v>
      </c>
      <c r="D62" s="67"/>
      <c r="E62" s="67"/>
      <c r="F62" s="67"/>
      <c r="G62" s="67"/>
      <c r="H62" s="67"/>
      <c r="I62" s="67"/>
      <c r="J62" s="67"/>
      <c r="K62" s="67"/>
      <c r="L62" s="67"/>
      <c r="M62" s="67"/>
      <c r="N62" s="67"/>
      <c r="O62" s="67"/>
      <c r="P62" s="67"/>
      <c r="Q62" s="67"/>
      <c r="R62" s="67"/>
      <c r="S62" s="67"/>
      <c r="T62" s="67"/>
    </row>
    <row r="63" spans="1:20" s="15" customFormat="1" x14ac:dyDescent="0.35">
      <c r="A63" s="157" t="s">
        <v>287</v>
      </c>
      <c r="B63" s="67"/>
      <c r="C63" s="67"/>
      <c r="D63" s="67"/>
      <c r="E63" s="67"/>
      <c r="F63" s="67"/>
      <c r="G63" s="67"/>
      <c r="H63" s="67"/>
      <c r="I63" s="67"/>
      <c r="J63" s="67"/>
      <c r="K63" s="67"/>
      <c r="L63" s="67"/>
      <c r="M63" s="67"/>
      <c r="N63" s="67"/>
      <c r="O63" s="67"/>
      <c r="P63" s="67"/>
      <c r="Q63" s="67"/>
      <c r="R63" s="67"/>
      <c r="S63" s="67"/>
      <c r="T63" s="67"/>
    </row>
    <row r="64" spans="1:20" x14ac:dyDescent="0.35">
      <c r="A64" s="20"/>
      <c r="B64" s="20"/>
      <c r="C64" s="20"/>
      <c r="D64" s="20"/>
      <c r="E64" s="20"/>
      <c r="F64" s="20"/>
      <c r="G64" s="20"/>
    </row>
    <row r="65" spans="1:7" customFormat="1" x14ac:dyDescent="0.35">
      <c r="A65" s="11" t="s">
        <v>12</v>
      </c>
      <c r="B65" s="11"/>
      <c r="C65" s="11"/>
      <c r="D65" s="11"/>
      <c r="E65" s="11"/>
      <c r="F65" s="11"/>
      <c r="G65" s="11"/>
    </row>
  </sheetData>
  <mergeCells count="13">
    <mergeCell ref="A23:I23"/>
    <mergeCell ref="A33:I33"/>
    <mergeCell ref="A43:I43"/>
    <mergeCell ref="A52:I52"/>
    <mergeCell ref="A1:N1"/>
    <mergeCell ref="A2:N2"/>
    <mergeCell ref="A3:N3"/>
    <mergeCell ref="A14:A15"/>
    <mergeCell ref="A22:N22"/>
    <mergeCell ref="A24:A25"/>
    <mergeCell ref="A13:N13"/>
    <mergeCell ref="B14:N14"/>
    <mergeCell ref="B24:I24"/>
  </mergeCells>
  <hyperlinks>
    <hyperlink ref="A65" r:id="rId1" xr:uid="{B6DC9DDB-C3DF-49E7-B127-B1BD8E798455}"/>
    <hyperlink ref="A6:A8" location="'3.1.10'!A32" display="Table 3.1.10.2 - Initial Schedule B reports electronically lodged—Selected external administrator's remuneration by region" xr:uid="{292DA096-987F-45EB-A8C7-DFF1AEA2BC5C}"/>
    <hyperlink ref="A6" location="'3.1.11'!A15" display="Table 3.1.11.3.1 - Initial external administrators' reports—Estimated debts incurred after date of insolvency compared to estimated assets" xr:uid="{0309256B-312D-4A82-94E4-BF3EFFA5CA31}"/>
    <hyperlink ref="A7" location="'3.1.11'!A23" display="Table 3.1.11.3.2 - Initial external administrators' reports—Estimated debts incurred after date of insolvency compared to number of unsecured creditors" xr:uid="{1CA72E42-1786-4EEB-96D0-688A4F4BFCCE}"/>
    <hyperlink ref="A8" location="'3.1.11'!A34" display="Table 3.1.11.3.3 - Initial external administrators' reports—Period in which company became insolvent" xr:uid="{6821FF34-0805-4B91-8757-B53782C73376}"/>
    <hyperlink ref="A9" location="'3.1.11'!A44" display="Table 3.1.11.3.4 - Initial external administrators' reports—Basis for determining when the company became insolvent" xr:uid="{EB8B3909-AC40-4528-8ECB-80167E628D8B}"/>
    <hyperlink ref="A10" location="'3.1.11'!A53" display="Table 3.1.11.3.5 - Initial external administrators' reports—Indicators that director had reasonable grounds to suspect company insolvent" xr:uid="{3B2A66A0-2C8E-471D-8FBE-549302D080E2}"/>
  </hyperlinks>
  <pageMargins left="0.70866141732283472" right="0.70866141732283472" top="0.74803149606299213" bottom="0.74803149606299213" header="0.31496062992125984" footer="0.31496062992125984"/>
  <pageSetup paperSize="9" scale="75" fitToHeight="0" orientation="landscape" r:id="rId2"/>
  <rowBreaks count="2" manualBreakCount="2">
    <brk id="12" max="13" man="1"/>
    <brk id="42" max="1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1"/>
  <sheetViews>
    <sheetView zoomScaleNormal="100" workbookViewId="0">
      <selection sqref="A1:J1"/>
    </sheetView>
  </sheetViews>
  <sheetFormatPr defaultColWidth="11.54296875" defaultRowHeight="14.5" x14ac:dyDescent="0.35"/>
  <cols>
    <col min="1" max="1" width="32.26953125" style="15" customWidth="1"/>
    <col min="2" max="10" width="10.7265625" style="15" customWidth="1"/>
    <col min="11" max="219" width="11.54296875" style="15"/>
    <col min="220" max="220" width="51.54296875" style="15" customWidth="1"/>
    <col min="221" max="222" width="11.54296875" style="15"/>
    <col min="223" max="223" width="12" style="15" customWidth="1"/>
    <col min="224" max="475" width="11.54296875" style="15"/>
    <col min="476" max="476" width="51.54296875" style="15" customWidth="1"/>
    <col min="477" max="478" width="11.54296875" style="15"/>
    <col min="479" max="479" width="12" style="15" customWidth="1"/>
    <col min="480" max="731" width="11.54296875" style="15"/>
    <col min="732" max="732" width="51.54296875" style="15" customWidth="1"/>
    <col min="733" max="734" width="11.54296875" style="15"/>
    <col min="735" max="735" width="12" style="15" customWidth="1"/>
    <col min="736" max="987" width="11.54296875" style="15"/>
    <col min="988" max="988" width="51.54296875" style="15" customWidth="1"/>
    <col min="989" max="990" width="11.54296875" style="15"/>
    <col min="991" max="991" width="12" style="15" customWidth="1"/>
    <col min="992" max="1243" width="11.54296875" style="15"/>
    <col min="1244" max="1244" width="51.54296875" style="15" customWidth="1"/>
    <col min="1245" max="1246" width="11.54296875" style="15"/>
    <col min="1247" max="1247" width="12" style="15" customWidth="1"/>
    <col min="1248" max="1499" width="11.54296875" style="15"/>
    <col min="1500" max="1500" width="51.54296875" style="15" customWidth="1"/>
    <col min="1501" max="1502" width="11.54296875" style="15"/>
    <col min="1503" max="1503" width="12" style="15" customWidth="1"/>
    <col min="1504" max="1755" width="11.54296875" style="15"/>
    <col min="1756" max="1756" width="51.54296875" style="15" customWidth="1"/>
    <col min="1757" max="1758" width="11.54296875" style="15"/>
    <col min="1759" max="1759" width="12" style="15" customWidth="1"/>
    <col min="1760" max="2011" width="11.54296875" style="15"/>
    <col min="2012" max="2012" width="51.54296875" style="15" customWidth="1"/>
    <col min="2013" max="2014" width="11.54296875" style="15"/>
    <col min="2015" max="2015" width="12" style="15" customWidth="1"/>
    <col min="2016" max="2267" width="11.54296875" style="15"/>
    <col min="2268" max="2268" width="51.54296875" style="15" customWidth="1"/>
    <col min="2269" max="2270" width="11.54296875" style="15"/>
    <col min="2271" max="2271" width="12" style="15" customWidth="1"/>
    <col min="2272" max="2523" width="11.54296875" style="15"/>
    <col min="2524" max="2524" width="51.54296875" style="15" customWidth="1"/>
    <col min="2525" max="2526" width="11.54296875" style="15"/>
    <col min="2527" max="2527" width="12" style="15" customWidth="1"/>
    <col min="2528" max="2779" width="11.54296875" style="15"/>
    <col min="2780" max="2780" width="51.54296875" style="15" customWidth="1"/>
    <col min="2781" max="2782" width="11.54296875" style="15"/>
    <col min="2783" max="2783" width="12" style="15" customWidth="1"/>
    <col min="2784" max="3035" width="11.54296875" style="15"/>
    <col min="3036" max="3036" width="51.54296875" style="15" customWidth="1"/>
    <col min="3037" max="3038" width="11.54296875" style="15"/>
    <col min="3039" max="3039" width="12" style="15" customWidth="1"/>
    <col min="3040" max="3291" width="11.54296875" style="15"/>
    <col min="3292" max="3292" width="51.54296875" style="15" customWidth="1"/>
    <col min="3293" max="3294" width="11.54296875" style="15"/>
    <col min="3295" max="3295" width="12" style="15" customWidth="1"/>
    <col min="3296" max="3547" width="11.54296875" style="15"/>
    <col min="3548" max="3548" width="51.54296875" style="15" customWidth="1"/>
    <col min="3549" max="3550" width="11.54296875" style="15"/>
    <col min="3551" max="3551" width="12" style="15" customWidth="1"/>
    <col min="3552" max="3803" width="11.54296875" style="15"/>
    <col min="3804" max="3804" width="51.54296875" style="15" customWidth="1"/>
    <col min="3805" max="3806" width="11.54296875" style="15"/>
    <col min="3807" max="3807" width="12" style="15" customWidth="1"/>
    <col min="3808" max="4059" width="11.54296875" style="15"/>
    <col min="4060" max="4060" width="51.54296875" style="15" customWidth="1"/>
    <col min="4061" max="4062" width="11.54296875" style="15"/>
    <col min="4063" max="4063" width="12" style="15" customWidth="1"/>
    <col min="4064" max="4315" width="11.54296875" style="15"/>
    <col min="4316" max="4316" width="51.54296875" style="15" customWidth="1"/>
    <col min="4317" max="4318" width="11.54296875" style="15"/>
    <col min="4319" max="4319" width="12" style="15" customWidth="1"/>
    <col min="4320" max="4571" width="11.54296875" style="15"/>
    <col min="4572" max="4572" width="51.54296875" style="15" customWidth="1"/>
    <col min="4573" max="4574" width="11.54296875" style="15"/>
    <col min="4575" max="4575" width="12" style="15" customWidth="1"/>
    <col min="4576" max="4827" width="11.54296875" style="15"/>
    <col min="4828" max="4828" width="51.54296875" style="15" customWidth="1"/>
    <col min="4829" max="4830" width="11.54296875" style="15"/>
    <col min="4831" max="4831" width="12" style="15" customWidth="1"/>
    <col min="4832" max="5083" width="11.54296875" style="15"/>
    <col min="5084" max="5084" width="51.54296875" style="15" customWidth="1"/>
    <col min="5085" max="5086" width="11.54296875" style="15"/>
    <col min="5087" max="5087" width="12" style="15" customWidth="1"/>
    <col min="5088" max="5339" width="11.54296875" style="15"/>
    <col min="5340" max="5340" width="51.54296875" style="15" customWidth="1"/>
    <col min="5341" max="5342" width="11.54296875" style="15"/>
    <col min="5343" max="5343" width="12" style="15" customWidth="1"/>
    <col min="5344" max="5595" width="11.54296875" style="15"/>
    <col min="5596" max="5596" width="51.54296875" style="15" customWidth="1"/>
    <col min="5597" max="5598" width="11.54296875" style="15"/>
    <col min="5599" max="5599" width="12" style="15" customWidth="1"/>
    <col min="5600" max="5851" width="11.54296875" style="15"/>
    <col min="5852" max="5852" width="51.54296875" style="15" customWidth="1"/>
    <col min="5853" max="5854" width="11.54296875" style="15"/>
    <col min="5855" max="5855" width="12" style="15" customWidth="1"/>
    <col min="5856" max="6107" width="11.54296875" style="15"/>
    <col min="6108" max="6108" width="51.54296875" style="15" customWidth="1"/>
    <col min="6109" max="6110" width="11.54296875" style="15"/>
    <col min="6111" max="6111" width="12" style="15" customWidth="1"/>
    <col min="6112" max="6363" width="11.54296875" style="15"/>
    <col min="6364" max="6364" width="51.54296875" style="15" customWidth="1"/>
    <col min="6365" max="6366" width="11.54296875" style="15"/>
    <col min="6367" max="6367" width="12" style="15" customWidth="1"/>
    <col min="6368" max="6619" width="11.54296875" style="15"/>
    <col min="6620" max="6620" width="51.54296875" style="15" customWidth="1"/>
    <col min="6621" max="6622" width="11.54296875" style="15"/>
    <col min="6623" max="6623" width="12" style="15" customWidth="1"/>
    <col min="6624" max="6875" width="11.54296875" style="15"/>
    <col min="6876" max="6876" width="51.54296875" style="15" customWidth="1"/>
    <col min="6877" max="6878" width="11.54296875" style="15"/>
    <col min="6879" max="6879" width="12" style="15" customWidth="1"/>
    <col min="6880" max="7131" width="11.54296875" style="15"/>
    <col min="7132" max="7132" width="51.54296875" style="15" customWidth="1"/>
    <col min="7133" max="7134" width="11.54296875" style="15"/>
    <col min="7135" max="7135" width="12" style="15" customWidth="1"/>
    <col min="7136" max="7387" width="11.54296875" style="15"/>
    <col min="7388" max="7388" width="51.54296875" style="15" customWidth="1"/>
    <col min="7389" max="7390" width="11.54296875" style="15"/>
    <col min="7391" max="7391" width="12" style="15" customWidth="1"/>
    <col min="7392" max="7643" width="11.54296875" style="15"/>
    <col min="7644" max="7644" width="51.54296875" style="15" customWidth="1"/>
    <col min="7645" max="7646" width="11.54296875" style="15"/>
    <col min="7647" max="7647" width="12" style="15" customWidth="1"/>
    <col min="7648" max="7899" width="11.54296875" style="15"/>
    <col min="7900" max="7900" width="51.54296875" style="15" customWidth="1"/>
    <col min="7901" max="7902" width="11.54296875" style="15"/>
    <col min="7903" max="7903" width="12" style="15" customWidth="1"/>
    <col min="7904" max="8155" width="11.54296875" style="15"/>
    <col min="8156" max="8156" width="51.54296875" style="15" customWidth="1"/>
    <col min="8157" max="8158" width="11.54296875" style="15"/>
    <col min="8159" max="8159" width="12" style="15" customWidth="1"/>
    <col min="8160" max="8411" width="11.54296875" style="15"/>
    <col min="8412" max="8412" width="51.54296875" style="15" customWidth="1"/>
    <col min="8413" max="8414" width="11.54296875" style="15"/>
    <col min="8415" max="8415" width="12" style="15" customWidth="1"/>
    <col min="8416" max="8667" width="11.54296875" style="15"/>
    <col min="8668" max="8668" width="51.54296875" style="15" customWidth="1"/>
    <col min="8669" max="8670" width="11.54296875" style="15"/>
    <col min="8671" max="8671" width="12" style="15" customWidth="1"/>
    <col min="8672" max="8923" width="11.54296875" style="15"/>
    <col min="8924" max="8924" width="51.54296875" style="15" customWidth="1"/>
    <col min="8925" max="8926" width="11.54296875" style="15"/>
    <col min="8927" max="8927" width="12" style="15" customWidth="1"/>
    <col min="8928" max="9179" width="11.54296875" style="15"/>
    <col min="9180" max="9180" width="51.54296875" style="15" customWidth="1"/>
    <col min="9181" max="9182" width="11.54296875" style="15"/>
    <col min="9183" max="9183" width="12" style="15" customWidth="1"/>
    <col min="9184" max="9435" width="11.54296875" style="15"/>
    <col min="9436" max="9436" width="51.54296875" style="15" customWidth="1"/>
    <col min="9437" max="9438" width="11.54296875" style="15"/>
    <col min="9439" max="9439" width="12" style="15" customWidth="1"/>
    <col min="9440" max="9691" width="11.54296875" style="15"/>
    <col min="9692" max="9692" width="51.54296875" style="15" customWidth="1"/>
    <col min="9693" max="9694" width="11.54296875" style="15"/>
    <col min="9695" max="9695" width="12" style="15" customWidth="1"/>
    <col min="9696" max="9947" width="11.54296875" style="15"/>
    <col min="9948" max="9948" width="51.54296875" style="15" customWidth="1"/>
    <col min="9949" max="9950" width="11.54296875" style="15"/>
    <col min="9951" max="9951" width="12" style="15" customWidth="1"/>
    <col min="9952" max="10203" width="11.54296875" style="15"/>
    <col min="10204" max="10204" width="51.54296875" style="15" customWidth="1"/>
    <col min="10205" max="10206" width="11.54296875" style="15"/>
    <col min="10207" max="10207" width="12" style="15" customWidth="1"/>
    <col min="10208" max="10459" width="11.54296875" style="15"/>
    <col min="10460" max="10460" width="51.54296875" style="15" customWidth="1"/>
    <col min="10461" max="10462" width="11.54296875" style="15"/>
    <col min="10463" max="10463" width="12" style="15" customWidth="1"/>
    <col min="10464" max="10715" width="11.54296875" style="15"/>
    <col min="10716" max="10716" width="51.54296875" style="15" customWidth="1"/>
    <col min="10717" max="10718" width="11.54296875" style="15"/>
    <col min="10719" max="10719" width="12" style="15" customWidth="1"/>
    <col min="10720" max="10971" width="11.54296875" style="15"/>
    <col min="10972" max="10972" width="51.54296875" style="15" customWidth="1"/>
    <col min="10973" max="10974" width="11.54296875" style="15"/>
    <col min="10975" max="10975" width="12" style="15" customWidth="1"/>
    <col min="10976" max="11227" width="11.54296875" style="15"/>
    <col min="11228" max="11228" width="51.54296875" style="15" customWidth="1"/>
    <col min="11229" max="11230" width="11.54296875" style="15"/>
    <col min="11231" max="11231" width="12" style="15" customWidth="1"/>
    <col min="11232" max="11483" width="11.54296875" style="15"/>
    <col min="11484" max="11484" width="51.54296875" style="15" customWidth="1"/>
    <col min="11485" max="11486" width="11.54296875" style="15"/>
    <col min="11487" max="11487" width="12" style="15" customWidth="1"/>
    <col min="11488" max="11739" width="11.54296875" style="15"/>
    <col min="11740" max="11740" width="51.54296875" style="15" customWidth="1"/>
    <col min="11741" max="11742" width="11.54296875" style="15"/>
    <col min="11743" max="11743" width="12" style="15" customWidth="1"/>
    <col min="11744" max="11995" width="11.54296875" style="15"/>
    <col min="11996" max="11996" width="51.54296875" style="15" customWidth="1"/>
    <col min="11997" max="11998" width="11.54296875" style="15"/>
    <col min="11999" max="11999" width="12" style="15" customWidth="1"/>
    <col min="12000" max="12251" width="11.54296875" style="15"/>
    <col min="12252" max="12252" width="51.54296875" style="15" customWidth="1"/>
    <col min="12253" max="12254" width="11.54296875" style="15"/>
    <col min="12255" max="12255" width="12" style="15" customWidth="1"/>
    <col min="12256" max="12507" width="11.54296875" style="15"/>
    <col min="12508" max="12508" width="51.54296875" style="15" customWidth="1"/>
    <col min="12509" max="12510" width="11.54296875" style="15"/>
    <col min="12511" max="12511" width="12" style="15" customWidth="1"/>
    <col min="12512" max="12763" width="11.54296875" style="15"/>
    <col min="12764" max="12764" width="51.54296875" style="15" customWidth="1"/>
    <col min="12765" max="12766" width="11.54296875" style="15"/>
    <col min="12767" max="12767" width="12" style="15" customWidth="1"/>
    <col min="12768" max="13019" width="11.54296875" style="15"/>
    <col min="13020" max="13020" width="51.54296875" style="15" customWidth="1"/>
    <col min="13021" max="13022" width="11.54296875" style="15"/>
    <col min="13023" max="13023" width="12" style="15" customWidth="1"/>
    <col min="13024" max="13275" width="11.54296875" style="15"/>
    <col min="13276" max="13276" width="51.54296875" style="15" customWidth="1"/>
    <col min="13277" max="13278" width="11.54296875" style="15"/>
    <col min="13279" max="13279" width="12" style="15" customWidth="1"/>
    <col min="13280" max="13531" width="11.54296875" style="15"/>
    <col min="13532" max="13532" width="51.54296875" style="15" customWidth="1"/>
    <col min="13533" max="13534" width="11.54296875" style="15"/>
    <col min="13535" max="13535" width="12" style="15" customWidth="1"/>
    <col min="13536" max="13787" width="11.54296875" style="15"/>
    <col min="13788" max="13788" width="51.54296875" style="15" customWidth="1"/>
    <col min="13789" max="13790" width="11.54296875" style="15"/>
    <col min="13791" max="13791" width="12" style="15" customWidth="1"/>
    <col min="13792" max="14043" width="11.54296875" style="15"/>
    <col min="14044" max="14044" width="51.54296875" style="15" customWidth="1"/>
    <col min="14045" max="14046" width="11.54296875" style="15"/>
    <col min="14047" max="14047" width="12" style="15" customWidth="1"/>
    <col min="14048" max="14299" width="11.54296875" style="15"/>
    <col min="14300" max="14300" width="51.54296875" style="15" customWidth="1"/>
    <col min="14301" max="14302" width="11.54296875" style="15"/>
    <col min="14303" max="14303" width="12" style="15" customWidth="1"/>
    <col min="14304" max="14555" width="11.54296875" style="15"/>
    <col min="14556" max="14556" width="51.54296875" style="15" customWidth="1"/>
    <col min="14557" max="14558" width="11.54296875" style="15"/>
    <col min="14559" max="14559" width="12" style="15" customWidth="1"/>
    <col min="14560" max="14811" width="11.54296875" style="15"/>
    <col min="14812" max="14812" width="51.54296875" style="15" customWidth="1"/>
    <col min="14813" max="14814" width="11.54296875" style="15"/>
    <col min="14815" max="14815" width="12" style="15" customWidth="1"/>
    <col min="14816" max="15067" width="11.54296875" style="15"/>
    <col min="15068" max="15068" width="51.54296875" style="15" customWidth="1"/>
    <col min="15069" max="15070" width="11.54296875" style="15"/>
    <col min="15071" max="15071" width="12" style="15" customWidth="1"/>
    <col min="15072" max="15323" width="11.54296875" style="15"/>
    <col min="15324" max="15324" width="51.54296875" style="15" customWidth="1"/>
    <col min="15325" max="15326" width="11.54296875" style="15"/>
    <col min="15327" max="15327" width="12" style="15" customWidth="1"/>
    <col min="15328" max="15579" width="11.54296875" style="15"/>
    <col min="15580" max="15580" width="51.54296875" style="15" customWidth="1"/>
    <col min="15581" max="15582" width="11.54296875" style="15"/>
    <col min="15583" max="15583" width="12" style="15" customWidth="1"/>
    <col min="15584" max="15835" width="11.54296875" style="15"/>
    <col min="15836" max="15836" width="51.54296875" style="15" customWidth="1"/>
    <col min="15837" max="15838" width="11.54296875" style="15"/>
    <col min="15839" max="15839" width="12" style="15" customWidth="1"/>
    <col min="15840" max="16091" width="11.54296875" style="15"/>
    <col min="16092" max="16092" width="51.54296875" style="15" customWidth="1"/>
    <col min="16093" max="16094" width="11.54296875" style="15"/>
    <col min="16095" max="16095" width="12" style="15" customWidth="1"/>
    <col min="16096" max="16384" width="11.54296875" style="15"/>
  </cols>
  <sheetData>
    <row r="1" spans="1:11" ht="75" customHeight="1" x14ac:dyDescent="0.35">
      <c r="A1" s="183"/>
      <c r="B1" s="183"/>
      <c r="C1" s="183"/>
      <c r="D1" s="183"/>
      <c r="E1" s="183"/>
      <c r="F1" s="183"/>
      <c r="G1" s="183"/>
      <c r="H1" s="183"/>
      <c r="I1" s="183"/>
      <c r="J1" s="183"/>
    </row>
    <row r="2" spans="1:11" ht="15" customHeight="1" x14ac:dyDescent="0.35">
      <c r="A2" s="184" t="str">
        <f>+Contents!A2</f>
        <v>Statistics about corporate insolvency in Australia</v>
      </c>
      <c r="B2" s="184"/>
      <c r="C2" s="184"/>
      <c r="D2" s="184"/>
      <c r="E2" s="184"/>
      <c r="F2" s="184"/>
      <c r="G2" s="184"/>
      <c r="H2" s="184"/>
      <c r="I2" s="184"/>
      <c r="J2" s="184"/>
    </row>
    <row r="3" spans="1:11" ht="25" customHeight="1" x14ac:dyDescent="0.35">
      <c r="A3" s="185" t="str">
        <f>Contents!A3</f>
        <v>Released: January 2023</v>
      </c>
      <c r="B3" s="185"/>
      <c r="C3" s="185"/>
      <c r="D3" s="185"/>
      <c r="E3" s="185"/>
      <c r="F3" s="185"/>
      <c r="G3" s="185"/>
      <c r="H3" s="185"/>
      <c r="I3" s="185"/>
      <c r="J3" s="185"/>
    </row>
    <row r="4" spans="1:11" x14ac:dyDescent="0.35">
      <c r="A4" s="182" t="s">
        <v>238</v>
      </c>
      <c r="B4" s="182"/>
      <c r="C4" s="182"/>
      <c r="D4" s="182"/>
      <c r="E4" s="182"/>
      <c r="F4" s="182"/>
      <c r="G4" s="182"/>
      <c r="H4" s="182"/>
      <c r="I4" s="182"/>
      <c r="J4" s="182"/>
    </row>
    <row r="5" spans="1:11" x14ac:dyDescent="0.35">
      <c r="A5" s="6"/>
      <c r="B5" s="186" t="s">
        <v>13</v>
      </c>
      <c r="C5" s="186"/>
      <c r="D5" s="186"/>
      <c r="E5" s="186"/>
      <c r="F5" s="186"/>
      <c r="G5" s="186"/>
      <c r="H5" s="186"/>
      <c r="I5" s="186"/>
      <c r="J5" s="186"/>
    </row>
    <row r="6" spans="1:11" ht="39.75" customHeight="1" x14ac:dyDescent="0.35">
      <c r="A6" s="21" t="s">
        <v>14</v>
      </c>
      <c r="B6" s="22" t="s">
        <v>15</v>
      </c>
      <c r="C6" s="22" t="s">
        <v>16</v>
      </c>
      <c r="D6" s="22" t="s">
        <v>17</v>
      </c>
      <c r="E6" s="22" t="s">
        <v>18</v>
      </c>
      <c r="F6" s="22" t="s">
        <v>19</v>
      </c>
      <c r="G6" s="22" t="s">
        <v>20</v>
      </c>
      <c r="H6" s="22" t="s">
        <v>21</v>
      </c>
      <c r="I6" s="22" t="s">
        <v>22</v>
      </c>
      <c r="J6" s="23" t="s">
        <v>24</v>
      </c>
    </row>
    <row r="7" spans="1:11" x14ac:dyDescent="0.35">
      <c r="A7" s="8" t="s">
        <v>25</v>
      </c>
      <c r="B7" s="12">
        <v>13</v>
      </c>
      <c r="C7" s="12">
        <v>250</v>
      </c>
      <c r="D7" s="12">
        <v>3</v>
      </c>
      <c r="E7" s="12">
        <v>137</v>
      </c>
      <c r="F7" s="12">
        <v>31</v>
      </c>
      <c r="G7" s="12">
        <v>1</v>
      </c>
      <c r="H7" s="12">
        <v>146</v>
      </c>
      <c r="I7" s="12">
        <v>42</v>
      </c>
      <c r="J7" s="13">
        <f t="shared" ref="J7:J26" si="0">SUM(B7:I7)</f>
        <v>623</v>
      </c>
    </row>
    <row r="8" spans="1:11" x14ac:dyDescent="0.35">
      <c r="A8" s="8" t="s">
        <v>26</v>
      </c>
      <c r="B8" s="12">
        <v>1</v>
      </c>
      <c r="C8" s="12">
        <v>6</v>
      </c>
      <c r="D8" s="12">
        <v>0</v>
      </c>
      <c r="E8" s="12">
        <v>5</v>
      </c>
      <c r="F8" s="12">
        <v>1</v>
      </c>
      <c r="G8" s="12">
        <v>0</v>
      </c>
      <c r="H8" s="12">
        <v>13</v>
      </c>
      <c r="I8" s="12">
        <v>1</v>
      </c>
      <c r="J8" s="13">
        <f t="shared" si="0"/>
        <v>27</v>
      </c>
    </row>
    <row r="9" spans="1:11" x14ac:dyDescent="0.35">
      <c r="A9" s="8" t="s">
        <v>27</v>
      </c>
      <c r="B9" s="12">
        <v>0</v>
      </c>
      <c r="C9" s="12">
        <v>10</v>
      </c>
      <c r="D9" s="12">
        <v>0</v>
      </c>
      <c r="E9" s="12">
        <v>13</v>
      </c>
      <c r="F9" s="12">
        <v>3</v>
      </c>
      <c r="G9" s="12">
        <v>1</v>
      </c>
      <c r="H9" s="12">
        <v>16</v>
      </c>
      <c r="I9" s="12">
        <v>7</v>
      </c>
      <c r="J9" s="13">
        <f t="shared" si="0"/>
        <v>50</v>
      </c>
    </row>
    <row r="10" spans="1:11" x14ac:dyDescent="0.35">
      <c r="A10" s="8" t="s">
        <v>28</v>
      </c>
      <c r="B10" s="12">
        <v>1</v>
      </c>
      <c r="C10" s="12">
        <v>17</v>
      </c>
      <c r="D10" s="12">
        <v>0</v>
      </c>
      <c r="E10" s="12">
        <v>10</v>
      </c>
      <c r="F10" s="12">
        <v>4</v>
      </c>
      <c r="G10" s="12">
        <v>0</v>
      </c>
      <c r="H10" s="12">
        <v>11</v>
      </c>
      <c r="I10" s="12">
        <v>4</v>
      </c>
      <c r="J10" s="13">
        <f t="shared" si="0"/>
        <v>47</v>
      </c>
    </row>
    <row r="11" spans="1:11" ht="13.15" customHeight="1" x14ac:dyDescent="0.35">
      <c r="A11" s="8" t="s">
        <v>29</v>
      </c>
      <c r="B11" s="12">
        <v>21</v>
      </c>
      <c r="C11" s="12">
        <v>403</v>
      </c>
      <c r="D11" s="12">
        <v>6</v>
      </c>
      <c r="E11" s="12">
        <v>163</v>
      </c>
      <c r="F11" s="12">
        <v>23</v>
      </c>
      <c r="G11" s="12">
        <v>3</v>
      </c>
      <c r="H11" s="12">
        <v>258</v>
      </c>
      <c r="I11" s="12">
        <v>76</v>
      </c>
      <c r="J11" s="13">
        <f t="shared" si="0"/>
        <v>953</v>
      </c>
      <c r="K11" s="17"/>
    </row>
    <row r="12" spans="1:11" x14ac:dyDescent="0.35">
      <c r="A12" s="8" t="s">
        <v>30</v>
      </c>
      <c r="B12" s="12">
        <v>2</v>
      </c>
      <c r="C12" s="12">
        <v>26</v>
      </c>
      <c r="D12" s="12">
        <v>0</v>
      </c>
      <c r="E12" s="12">
        <v>9</v>
      </c>
      <c r="F12" s="12">
        <v>1</v>
      </c>
      <c r="G12" s="12">
        <v>0</v>
      </c>
      <c r="H12" s="12">
        <v>21</v>
      </c>
      <c r="I12" s="12">
        <v>3</v>
      </c>
      <c r="J12" s="13">
        <f t="shared" si="0"/>
        <v>62</v>
      </c>
    </row>
    <row r="13" spans="1:11" x14ac:dyDescent="0.35">
      <c r="A13" s="8" t="s">
        <v>31</v>
      </c>
      <c r="B13" s="12">
        <v>3</v>
      </c>
      <c r="C13" s="12">
        <v>40</v>
      </c>
      <c r="D13" s="12">
        <v>1</v>
      </c>
      <c r="E13" s="12">
        <v>19</v>
      </c>
      <c r="F13" s="12">
        <v>3</v>
      </c>
      <c r="G13" s="12">
        <v>3</v>
      </c>
      <c r="H13" s="12">
        <v>24</v>
      </c>
      <c r="I13" s="12">
        <v>24</v>
      </c>
      <c r="J13" s="13">
        <f t="shared" si="0"/>
        <v>117</v>
      </c>
    </row>
    <row r="14" spans="1:11" x14ac:dyDescent="0.35">
      <c r="A14" s="8" t="s">
        <v>32</v>
      </c>
      <c r="B14" s="12">
        <v>0</v>
      </c>
      <c r="C14" s="12">
        <v>52</v>
      </c>
      <c r="D14" s="12">
        <v>0</v>
      </c>
      <c r="E14" s="12">
        <v>25</v>
      </c>
      <c r="F14" s="12">
        <v>3</v>
      </c>
      <c r="G14" s="12">
        <v>1</v>
      </c>
      <c r="H14" s="12">
        <v>43</v>
      </c>
      <c r="I14" s="12">
        <v>6</v>
      </c>
      <c r="J14" s="13">
        <f t="shared" si="0"/>
        <v>130</v>
      </c>
    </row>
    <row r="15" spans="1:11" x14ac:dyDescent="0.35">
      <c r="A15" s="8" t="s">
        <v>33</v>
      </c>
      <c r="B15" s="12">
        <v>0</v>
      </c>
      <c r="C15" s="12">
        <v>16</v>
      </c>
      <c r="D15" s="12">
        <v>0</v>
      </c>
      <c r="E15" s="12">
        <v>17</v>
      </c>
      <c r="F15" s="12">
        <v>5</v>
      </c>
      <c r="G15" s="12">
        <v>0</v>
      </c>
      <c r="H15" s="12">
        <v>16</v>
      </c>
      <c r="I15" s="12">
        <v>4</v>
      </c>
      <c r="J15" s="13">
        <f t="shared" si="0"/>
        <v>58</v>
      </c>
    </row>
    <row r="16" spans="1:11" x14ac:dyDescent="0.35">
      <c r="A16" s="8" t="s">
        <v>34</v>
      </c>
      <c r="B16" s="12">
        <v>0</v>
      </c>
      <c r="C16" s="12">
        <v>41</v>
      </c>
      <c r="D16" s="12">
        <v>1</v>
      </c>
      <c r="E16" s="12">
        <v>25</v>
      </c>
      <c r="F16" s="12">
        <v>0</v>
      </c>
      <c r="G16" s="12">
        <v>1</v>
      </c>
      <c r="H16" s="12">
        <v>24</v>
      </c>
      <c r="I16" s="12">
        <v>12</v>
      </c>
      <c r="J16" s="13">
        <f t="shared" si="0"/>
        <v>104</v>
      </c>
    </row>
    <row r="17" spans="1:11" x14ac:dyDescent="0.35">
      <c r="A17" s="8" t="s">
        <v>35</v>
      </c>
      <c r="B17" s="12">
        <v>0</v>
      </c>
      <c r="C17" s="12">
        <v>75</v>
      </c>
      <c r="D17" s="12">
        <v>1</v>
      </c>
      <c r="E17" s="12">
        <v>18</v>
      </c>
      <c r="F17" s="12">
        <v>7</v>
      </c>
      <c r="G17" s="12">
        <v>0</v>
      </c>
      <c r="H17" s="12">
        <v>21</v>
      </c>
      <c r="I17" s="12">
        <v>9</v>
      </c>
      <c r="J17" s="13">
        <f t="shared" si="0"/>
        <v>131</v>
      </c>
    </row>
    <row r="18" spans="1:11" x14ac:dyDescent="0.35">
      <c r="A18" s="8" t="s">
        <v>36</v>
      </c>
      <c r="B18" s="12">
        <v>1</v>
      </c>
      <c r="C18" s="12">
        <v>26</v>
      </c>
      <c r="D18" s="12">
        <v>0</v>
      </c>
      <c r="E18" s="12">
        <v>26</v>
      </c>
      <c r="F18" s="12">
        <v>6</v>
      </c>
      <c r="G18" s="12">
        <v>0</v>
      </c>
      <c r="H18" s="12">
        <v>39</v>
      </c>
      <c r="I18" s="12">
        <v>13</v>
      </c>
      <c r="J18" s="13">
        <f t="shared" si="0"/>
        <v>111</v>
      </c>
    </row>
    <row r="19" spans="1:11" x14ac:dyDescent="0.35">
      <c r="A19" s="8" t="s">
        <v>37</v>
      </c>
      <c r="B19" s="12">
        <v>0</v>
      </c>
      <c r="C19" s="12">
        <v>15</v>
      </c>
      <c r="D19" s="12">
        <v>0</v>
      </c>
      <c r="E19" s="12">
        <v>18</v>
      </c>
      <c r="F19" s="12">
        <v>1</v>
      </c>
      <c r="G19" s="12">
        <v>2</v>
      </c>
      <c r="H19" s="12">
        <v>3</v>
      </c>
      <c r="I19" s="12">
        <v>14</v>
      </c>
      <c r="J19" s="13">
        <f t="shared" si="0"/>
        <v>53</v>
      </c>
      <c r="K19" s="17"/>
    </row>
    <row r="20" spans="1:11" x14ac:dyDescent="0.35">
      <c r="A20" s="8" t="s">
        <v>38</v>
      </c>
      <c r="B20" s="12">
        <v>20</v>
      </c>
      <c r="C20" s="12">
        <v>511</v>
      </c>
      <c r="D20" s="12">
        <v>3</v>
      </c>
      <c r="E20" s="12">
        <v>198</v>
      </c>
      <c r="F20" s="12">
        <v>26</v>
      </c>
      <c r="G20" s="12">
        <v>4</v>
      </c>
      <c r="H20" s="12">
        <v>278</v>
      </c>
      <c r="I20" s="12">
        <v>92</v>
      </c>
      <c r="J20" s="13">
        <f t="shared" si="0"/>
        <v>1132</v>
      </c>
    </row>
    <row r="21" spans="1:11" x14ac:dyDescent="0.35">
      <c r="A21" s="8" t="s">
        <v>39</v>
      </c>
      <c r="B21" s="12">
        <v>1</v>
      </c>
      <c r="C21" s="12">
        <v>25</v>
      </c>
      <c r="D21" s="12">
        <v>0</v>
      </c>
      <c r="E21" s="12">
        <v>19</v>
      </c>
      <c r="F21" s="12">
        <v>3</v>
      </c>
      <c r="G21" s="12">
        <v>0</v>
      </c>
      <c r="H21" s="12">
        <v>11</v>
      </c>
      <c r="I21" s="12">
        <v>12</v>
      </c>
      <c r="J21" s="13">
        <f t="shared" si="0"/>
        <v>71</v>
      </c>
    </row>
    <row r="22" spans="1:11" x14ac:dyDescent="0.35">
      <c r="A22" s="8" t="s">
        <v>40</v>
      </c>
      <c r="B22" s="12">
        <v>0</v>
      </c>
      <c r="C22" s="12">
        <v>3</v>
      </c>
      <c r="D22" s="12">
        <v>0</v>
      </c>
      <c r="E22" s="12">
        <v>1</v>
      </c>
      <c r="F22" s="12">
        <v>0</v>
      </c>
      <c r="G22" s="12">
        <v>0</v>
      </c>
      <c r="H22" s="12">
        <v>3</v>
      </c>
      <c r="I22" s="12">
        <v>0</v>
      </c>
      <c r="J22" s="13">
        <f t="shared" si="0"/>
        <v>7</v>
      </c>
    </row>
    <row r="23" spans="1:11" x14ac:dyDescent="0.35">
      <c r="A23" s="8" t="s">
        <v>41</v>
      </c>
      <c r="B23" s="12">
        <v>3</v>
      </c>
      <c r="C23" s="12">
        <v>54</v>
      </c>
      <c r="D23" s="12">
        <v>0</v>
      </c>
      <c r="E23" s="12">
        <v>19</v>
      </c>
      <c r="F23" s="12">
        <v>1</v>
      </c>
      <c r="G23" s="12">
        <v>0</v>
      </c>
      <c r="H23" s="12">
        <v>22</v>
      </c>
      <c r="I23" s="12">
        <v>7</v>
      </c>
      <c r="J23" s="13">
        <f t="shared" si="0"/>
        <v>106</v>
      </c>
    </row>
    <row r="24" spans="1:11" x14ac:dyDescent="0.35">
      <c r="A24" s="8" t="s">
        <v>42</v>
      </c>
      <c r="B24" s="12">
        <v>10</v>
      </c>
      <c r="C24" s="12">
        <v>118</v>
      </c>
      <c r="D24" s="12">
        <v>3</v>
      </c>
      <c r="E24" s="12">
        <v>72</v>
      </c>
      <c r="F24" s="12">
        <v>17</v>
      </c>
      <c r="G24" s="12">
        <v>1</v>
      </c>
      <c r="H24" s="12">
        <v>76</v>
      </c>
      <c r="I24" s="12">
        <v>33</v>
      </c>
      <c r="J24" s="13">
        <f t="shared" si="0"/>
        <v>330</v>
      </c>
    </row>
    <row r="25" spans="1:11" x14ac:dyDescent="0.35">
      <c r="A25" s="8" t="s">
        <v>43</v>
      </c>
      <c r="B25" s="12">
        <v>1</v>
      </c>
      <c r="C25" s="12">
        <v>72</v>
      </c>
      <c r="D25" s="12">
        <v>0</v>
      </c>
      <c r="E25" s="12">
        <v>36</v>
      </c>
      <c r="F25" s="12">
        <v>11</v>
      </c>
      <c r="G25" s="12">
        <v>0</v>
      </c>
      <c r="H25" s="12">
        <v>48</v>
      </c>
      <c r="I25" s="12">
        <v>8</v>
      </c>
      <c r="J25" s="13">
        <f t="shared" si="0"/>
        <v>176</v>
      </c>
    </row>
    <row r="26" spans="1:11" x14ac:dyDescent="0.35">
      <c r="A26" s="8" t="s">
        <v>44</v>
      </c>
      <c r="B26" s="12">
        <v>1</v>
      </c>
      <c r="C26" s="12">
        <v>36</v>
      </c>
      <c r="D26" s="12">
        <v>1</v>
      </c>
      <c r="E26" s="12">
        <v>19</v>
      </c>
      <c r="F26" s="12">
        <v>5</v>
      </c>
      <c r="G26" s="12">
        <v>0</v>
      </c>
      <c r="H26" s="12">
        <v>22</v>
      </c>
      <c r="I26" s="12">
        <v>6</v>
      </c>
      <c r="J26" s="13">
        <f t="shared" si="0"/>
        <v>90</v>
      </c>
    </row>
    <row r="27" spans="1:11" x14ac:dyDescent="0.35">
      <c r="A27" s="24" t="s">
        <v>45</v>
      </c>
      <c r="B27" s="30">
        <f>SUM(B7:B26)</f>
        <v>78</v>
      </c>
      <c r="C27" s="30">
        <f t="shared" ref="C27:J27" si="1">SUM(C7:C26)</f>
        <v>1796</v>
      </c>
      <c r="D27" s="30">
        <f t="shared" si="1"/>
        <v>19</v>
      </c>
      <c r="E27" s="30">
        <f t="shared" si="1"/>
        <v>849</v>
      </c>
      <c r="F27" s="30">
        <f t="shared" si="1"/>
        <v>151</v>
      </c>
      <c r="G27" s="30">
        <f t="shared" si="1"/>
        <v>17</v>
      </c>
      <c r="H27" s="30">
        <f t="shared" si="1"/>
        <v>1095</v>
      </c>
      <c r="I27" s="30">
        <f t="shared" si="1"/>
        <v>373</v>
      </c>
      <c r="J27" s="30">
        <f t="shared" si="1"/>
        <v>4378</v>
      </c>
      <c r="K27" s="17"/>
    </row>
    <row r="28" spans="1:11" x14ac:dyDescent="0.35">
      <c r="A28" s="8"/>
      <c r="C28" s="17"/>
      <c r="E28" s="17"/>
      <c r="H28" s="17"/>
    </row>
    <row r="29" spans="1:11" x14ac:dyDescent="0.35">
      <c r="A29" s="71" t="s">
        <v>221</v>
      </c>
    </row>
    <row r="30" spans="1:11" customFormat="1" x14ac:dyDescent="0.35">
      <c r="A30" s="15"/>
    </row>
    <row r="31" spans="1:11" x14ac:dyDescent="0.35">
      <c r="A31" s="11" t="s">
        <v>12</v>
      </c>
    </row>
  </sheetData>
  <sortState xmlns:xlrd2="http://schemas.microsoft.com/office/spreadsheetml/2017/richdata2" ref="N7:N25">
    <sortCondition ref="N7:N25"/>
  </sortState>
  <mergeCells count="5">
    <mergeCell ref="A4:J4"/>
    <mergeCell ref="A1:J1"/>
    <mergeCell ref="A2:J2"/>
    <mergeCell ref="A3:J3"/>
    <mergeCell ref="B5:J5"/>
  </mergeCells>
  <hyperlinks>
    <hyperlink ref="A31" r:id="rId1" xr:uid="{00000000-0004-0000-0100-000000000000}"/>
  </hyperlinks>
  <pageMargins left="0.70866141732283472" right="0.70866141732283472" top="0.74803149606299213" bottom="0.74803149606299213" header="0.31496062992125984" footer="0.31496062992125984"/>
  <pageSetup paperSize="9" scale="8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Normal="100" workbookViewId="0">
      <selection activeCell="H1" sqref="H1"/>
    </sheetView>
  </sheetViews>
  <sheetFormatPr defaultColWidth="11.54296875" defaultRowHeight="14.5" x14ac:dyDescent="0.35"/>
  <cols>
    <col min="1" max="1" width="32.26953125" customWidth="1"/>
    <col min="2" max="7" width="10.7265625" customWidth="1"/>
    <col min="221" max="221" width="51.54296875" customWidth="1"/>
    <col min="224" max="224" width="12" customWidth="1"/>
    <col min="477" max="477" width="51.54296875" customWidth="1"/>
    <col min="480" max="480" width="12" customWidth="1"/>
    <col min="733" max="733" width="51.54296875" customWidth="1"/>
    <col min="736" max="736" width="12" customWidth="1"/>
    <col min="989" max="989" width="51.54296875" customWidth="1"/>
    <col min="992" max="992" width="12" customWidth="1"/>
    <col min="1245" max="1245" width="51.54296875" customWidth="1"/>
    <col min="1248" max="1248" width="12" customWidth="1"/>
    <col min="1501" max="1501" width="51.54296875" customWidth="1"/>
    <col min="1504" max="1504" width="12" customWidth="1"/>
    <col min="1757" max="1757" width="51.54296875" customWidth="1"/>
    <col min="1760" max="1760" width="12" customWidth="1"/>
    <col min="2013" max="2013" width="51.54296875" customWidth="1"/>
    <col min="2016" max="2016" width="12" customWidth="1"/>
    <col min="2269" max="2269" width="51.54296875" customWidth="1"/>
    <col min="2272" max="2272" width="12" customWidth="1"/>
    <col min="2525" max="2525" width="51.54296875" customWidth="1"/>
    <col min="2528" max="2528" width="12" customWidth="1"/>
    <col min="2781" max="2781" width="51.54296875" customWidth="1"/>
    <col min="2784" max="2784" width="12" customWidth="1"/>
    <col min="3037" max="3037" width="51.54296875" customWidth="1"/>
    <col min="3040" max="3040" width="12" customWidth="1"/>
    <col min="3293" max="3293" width="51.54296875" customWidth="1"/>
    <col min="3296" max="3296" width="12" customWidth="1"/>
    <col min="3549" max="3549" width="51.54296875" customWidth="1"/>
    <col min="3552" max="3552" width="12" customWidth="1"/>
    <col min="3805" max="3805" width="51.54296875" customWidth="1"/>
    <col min="3808" max="3808" width="12" customWidth="1"/>
    <col min="4061" max="4061" width="51.54296875" customWidth="1"/>
    <col min="4064" max="4064" width="12" customWidth="1"/>
    <col min="4317" max="4317" width="51.54296875" customWidth="1"/>
    <col min="4320" max="4320" width="12" customWidth="1"/>
    <col min="4573" max="4573" width="51.54296875" customWidth="1"/>
    <col min="4576" max="4576" width="12" customWidth="1"/>
    <col min="4829" max="4829" width="51.54296875" customWidth="1"/>
    <col min="4832" max="4832" width="12" customWidth="1"/>
    <col min="5085" max="5085" width="51.54296875" customWidth="1"/>
    <col min="5088" max="5088" width="12" customWidth="1"/>
    <col min="5341" max="5341" width="51.54296875" customWidth="1"/>
    <col min="5344" max="5344" width="12" customWidth="1"/>
    <col min="5597" max="5597" width="51.54296875" customWidth="1"/>
    <col min="5600" max="5600" width="12" customWidth="1"/>
    <col min="5853" max="5853" width="51.54296875" customWidth="1"/>
    <col min="5856" max="5856" width="12" customWidth="1"/>
    <col min="6109" max="6109" width="51.54296875" customWidth="1"/>
    <col min="6112" max="6112" width="12" customWidth="1"/>
    <col min="6365" max="6365" width="51.54296875" customWidth="1"/>
    <col min="6368" max="6368" width="12" customWidth="1"/>
    <col min="6621" max="6621" width="51.54296875" customWidth="1"/>
    <col min="6624" max="6624" width="12" customWidth="1"/>
    <col min="6877" max="6877" width="51.54296875" customWidth="1"/>
    <col min="6880" max="6880" width="12" customWidth="1"/>
    <col min="7133" max="7133" width="51.54296875" customWidth="1"/>
    <col min="7136" max="7136" width="12" customWidth="1"/>
    <col min="7389" max="7389" width="51.54296875" customWidth="1"/>
    <col min="7392" max="7392" width="12" customWidth="1"/>
    <col min="7645" max="7645" width="51.54296875" customWidth="1"/>
    <col min="7648" max="7648" width="12" customWidth="1"/>
    <col min="7901" max="7901" width="51.54296875" customWidth="1"/>
    <col min="7904" max="7904" width="12" customWidth="1"/>
    <col min="8157" max="8157" width="51.54296875" customWidth="1"/>
    <col min="8160" max="8160" width="12" customWidth="1"/>
    <col min="8413" max="8413" width="51.54296875" customWidth="1"/>
    <col min="8416" max="8416" width="12" customWidth="1"/>
    <col min="8669" max="8669" width="51.54296875" customWidth="1"/>
    <col min="8672" max="8672" width="12" customWidth="1"/>
    <col min="8925" max="8925" width="51.54296875" customWidth="1"/>
    <col min="8928" max="8928" width="12" customWidth="1"/>
    <col min="9181" max="9181" width="51.54296875" customWidth="1"/>
    <col min="9184" max="9184" width="12" customWidth="1"/>
    <col min="9437" max="9437" width="51.54296875" customWidth="1"/>
    <col min="9440" max="9440" width="12" customWidth="1"/>
    <col min="9693" max="9693" width="51.54296875" customWidth="1"/>
    <col min="9696" max="9696" width="12" customWidth="1"/>
    <col min="9949" max="9949" width="51.54296875" customWidth="1"/>
    <col min="9952" max="9952" width="12" customWidth="1"/>
    <col min="10205" max="10205" width="51.54296875" customWidth="1"/>
    <col min="10208" max="10208" width="12" customWidth="1"/>
    <col min="10461" max="10461" width="51.54296875" customWidth="1"/>
    <col min="10464" max="10464" width="12" customWidth="1"/>
    <col min="10717" max="10717" width="51.54296875" customWidth="1"/>
    <col min="10720" max="10720" width="12" customWidth="1"/>
    <col min="10973" max="10973" width="51.54296875" customWidth="1"/>
    <col min="10976" max="10976" width="12" customWidth="1"/>
    <col min="11229" max="11229" width="51.54296875" customWidth="1"/>
    <col min="11232" max="11232" width="12" customWidth="1"/>
    <col min="11485" max="11485" width="51.54296875" customWidth="1"/>
    <col min="11488" max="11488" width="12" customWidth="1"/>
    <col min="11741" max="11741" width="51.54296875" customWidth="1"/>
    <col min="11744" max="11744" width="12" customWidth="1"/>
    <col min="11997" max="11997" width="51.54296875" customWidth="1"/>
    <col min="12000" max="12000" width="12" customWidth="1"/>
    <col min="12253" max="12253" width="51.54296875" customWidth="1"/>
    <col min="12256" max="12256" width="12" customWidth="1"/>
    <col min="12509" max="12509" width="51.54296875" customWidth="1"/>
    <col min="12512" max="12512" width="12" customWidth="1"/>
    <col min="12765" max="12765" width="51.54296875" customWidth="1"/>
    <col min="12768" max="12768" width="12" customWidth="1"/>
    <col min="13021" max="13021" width="51.54296875" customWidth="1"/>
    <col min="13024" max="13024" width="12" customWidth="1"/>
    <col min="13277" max="13277" width="51.54296875" customWidth="1"/>
    <col min="13280" max="13280" width="12" customWidth="1"/>
    <col min="13533" max="13533" width="51.54296875" customWidth="1"/>
    <col min="13536" max="13536" width="12" customWidth="1"/>
    <col min="13789" max="13789" width="51.54296875" customWidth="1"/>
    <col min="13792" max="13792" width="12" customWidth="1"/>
    <col min="14045" max="14045" width="51.54296875" customWidth="1"/>
    <col min="14048" max="14048" width="12" customWidth="1"/>
    <col min="14301" max="14301" width="51.54296875" customWidth="1"/>
    <col min="14304" max="14304" width="12" customWidth="1"/>
    <col min="14557" max="14557" width="51.54296875" customWidth="1"/>
    <col min="14560" max="14560" width="12" customWidth="1"/>
    <col min="14813" max="14813" width="51.54296875" customWidth="1"/>
    <col min="14816" max="14816" width="12" customWidth="1"/>
    <col min="15069" max="15069" width="51.54296875" customWidth="1"/>
    <col min="15072" max="15072" width="12" customWidth="1"/>
    <col min="15325" max="15325" width="51.54296875" customWidth="1"/>
    <col min="15328" max="15328" width="12" customWidth="1"/>
    <col min="15581" max="15581" width="51.54296875" customWidth="1"/>
    <col min="15584" max="15584" width="12" customWidth="1"/>
    <col min="15837" max="15837" width="51.54296875" customWidth="1"/>
    <col min="15840" max="15840" width="12" customWidth="1"/>
    <col min="16093" max="16093" width="51.54296875" customWidth="1"/>
    <col min="16096" max="16096" width="12" customWidth="1"/>
  </cols>
  <sheetData>
    <row r="1" spans="1:9" ht="75" customHeight="1" x14ac:dyDescent="0.35">
      <c r="A1" s="188"/>
      <c r="B1" s="188"/>
      <c r="C1" s="188"/>
      <c r="D1" s="188"/>
      <c r="E1" s="188"/>
      <c r="F1" s="188"/>
      <c r="G1" s="188"/>
    </row>
    <row r="2" spans="1:9" ht="15" customHeight="1" x14ac:dyDescent="0.35">
      <c r="A2" s="184" t="str">
        <f>+Contents!A2</f>
        <v>Statistics about corporate insolvency in Australia</v>
      </c>
      <c r="B2" s="184"/>
      <c r="C2" s="184"/>
      <c r="D2" s="184"/>
      <c r="E2" s="184"/>
      <c r="F2" s="184"/>
      <c r="G2" s="184"/>
    </row>
    <row r="3" spans="1:9" ht="25" customHeight="1" x14ac:dyDescent="0.35">
      <c r="A3" s="189" t="str">
        <f>Contents!A3</f>
        <v>Released: January 2023</v>
      </c>
      <c r="B3" s="189"/>
      <c r="C3" s="189"/>
      <c r="D3" s="189"/>
      <c r="E3" s="189"/>
      <c r="F3" s="189"/>
      <c r="G3" s="189"/>
    </row>
    <row r="4" spans="1:9" s="15" customFormat="1" ht="27" customHeight="1" x14ac:dyDescent="0.35">
      <c r="A4" s="190" t="s">
        <v>239</v>
      </c>
      <c r="B4" s="190"/>
      <c r="C4" s="190"/>
      <c r="D4" s="190"/>
      <c r="E4" s="190"/>
      <c r="F4" s="190"/>
      <c r="G4" s="190"/>
    </row>
    <row r="5" spans="1:9" s="15" customFormat="1" x14ac:dyDescent="0.35">
      <c r="A5" s="187" t="s">
        <v>14</v>
      </c>
      <c r="B5" s="186" t="s">
        <v>46</v>
      </c>
      <c r="C5" s="186"/>
      <c r="D5" s="186"/>
      <c r="E5" s="186"/>
      <c r="F5" s="186"/>
      <c r="G5" s="186"/>
    </row>
    <row r="6" spans="1:9" s="15" customFormat="1" ht="24" customHeight="1" x14ac:dyDescent="0.35">
      <c r="A6" s="187"/>
      <c r="B6" s="22" t="s">
        <v>47</v>
      </c>
      <c r="C6" s="22" t="s">
        <v>48</v>
      </c>
      <c r="D6" s="22" t="s">
        <v>49</v>
      </c>
      <c r="E6" s="22" t="s">
        <v>50</v>
      </c>
      <c r="F6" s="22" t="s">
        <v>51</v>
      </c>
      <c r="G6" s="23" t="s">
        <v>24</v>
      </c>
    </row>
    <row r="7" spans="1:9" s="15" customFormat="1" x14ac:dyDescent="0.35">
      <c r="A7" s="8" t="s">
        <v>25</v>
      </c>
      <c r="B7" s="12">
        <v>409</v>
      </c>
      <c r="C7" s="12">
        <v>107</v>
      </c>
      <c r="D7" s="12">
        <v>31</v>
      </c>
      <c r="E7" s="12">
        <v>3</v>
      </c>
      <c r="F7" s="12">
        <v>73</v>
      </c>
      <c r="G7" s="13">
        <f>SUM(B7:F7)</f>
        <v>623</v>
      </c>
      <c r="I7" s="13"/>
    </row>
    <row r="8" spans="1:9" s="15" customFormat="1" x14ac:dyDescent="0.35">
      <c r="A8" s="8" t="s">
        <v>26</v>
      </c>
      <c r="B8" s="12">
        <v>19</v>
      </c>
      <c r="C8" s="12">
        <v>5</v>
      </c>
      <c r="D8" s="12">
        <v>0</v>
      </c>
      <c r="E8" s="12">
        <v>0</v>
      </c>
      <c r="F8" s="12">
        <v>3</v>
      </c>
      <c r="G8" s="13">
        <f t="shared" ref="G8:G26" si="0">SUM(B8:F8)</f>
        <v>27</v>
      </c>
      <c r="I8" s="13"/>
    </row>
    <row r="9" spans="1:9" s="15" customFormat="1" x14ac:dyDescent="0.35">
      <c r="A9" s="8" t="s">
        <v>27</v>
      </c>
      <c r="B9" s="12">
        <v>37</v>
      </c>
      <c r="C9" s="12">
        <v>7</v>
      </c>
      <c r="D9" s="12">
        <v>2</v>
      </c>
      <c r="E9" s="12">
        <v>0</v>
      </c>
      <c r="F9" s="12">
        <v>4</v>
      </c>
      <c r="G9" s="13">
        <f t="shared" si="0"/>
        <v>50</v>
      </c>
      <c r="I9" s="13"/>
    </row>
    <row r="10" spans="1:9" s="15" customFormat="1" x14ac:dyDescent="0.35">
      <c r="A10" s="8" t="s">
        <v>28</v>
      </c>
      <c r="B10" s="12">
        <v>32</v>
      </c>
      <c r="C10" s="12">
        <v>8</v>
      </c>
      <c r="D10" s="12">
        <v>2</v>
      </c>
      <c r="E10" s="12">
        <v>0</v>
      </c>
      <c r="F10" s="12">
        <v>5</v>
      </c>
      <c r="G10" s="13">
        <f t="shared" si="0"/>
        <v>47</v>
      </c>
      <c r="I10" s="13"/>
    </row>
    <row r="11" spans="1:9" s="15" customFormat="1" ht="13.15" customHeight="1" x14ac:dyDescent="0.35">
      <c r="A11" s="8" t="s">
        <v>29</v>
      </c>
      <c r="B11" s="12">
        <v>671</v>
      </c>
      <c r="C11" s="12">
        <v>120</v>
      </c>
      <c r="D11" s="12">
        <v>44</v>
      </c>
      <c r="E11" s="12">
        <v>2</v>
      </c>
      <c r="F11" s="12">
        <v>116</v>
      </c>
      <c r="G11" s="13">
        <f t="shared" si="0"/>
        <v>953</v>
      </c>
      <c r="I11" s="13"/>
    </row>
    <row r="12" spans="1:9" s="15" customFormat="1" x14ac:dyDescent="0.35">
      <c r="A12" s="8" t="s">
        <v>30</v>
      </c>
      <c r="B12" s="12">
        <v>36</v>
      </c>
      <c r="C12" s="12">
        <v>16</v>
      </c>
      <c r="D12" s="12">
        <v>3</v>
      </c>
      <c r="E12" s="12">
        <v>1</v>
      </c>
      <c r="F12" s="12">
        <v>6</v>
      </c>
      <c r="G12" s="13">
        <f t="shared" si="0"/>
        <v>62</v>
      </c>
      <c r="I12" s="13"/>
    </row>
    <row r="13" spans="1:9" s="15" customFormat="1" x14ac:dyDescent="0.35">
      <c r="A13" s="8" t="s">
        <v>31</v>
      </c>
      <c r="B13" s="12">
        <v>77</v>
      </c>
      <c r="C13" s="12">
        <v>21</v>
      </c>
      <c r="D13" s="12">
        <v>14</v>
      </c>
      <c r="E13" s="12">
        <v>0</v>
      </c>
      <c r="F13" s="12">
        <v>5</v>
      </c>
      <c r="G13" s="13">
        <f t="shared" si="0"/>
        <v>117</v>
      </c>
      <c r="I13" s="13"/>
    </row>
    <row r="14" spans="1:9" s="15" customFormat="1" x14ac:dyDescent="0.35">
      <c r="A14" s="8" t="s">
        <v>32</v>
      </c>
      <c r="B14" s="12">
        <v>112</v>
      </c>
      <c r="C14" s="12">
        <v>8</v>
      </c>
      <c r="D14" s="12">
        <v>4</v>
      </c>
      <c r="E14" s="12">
        <v>0</v>
      </c>
      <c r="F14" s="12">
        <v>6</v>
      </c>
      <c r="G14" s="13">
        <f t="shared" si="0"/>
        <v>130</v>
      </c>
      <c r="I14" s="13"/>
    </row>
    <row r="15" spans="1:9" s="15" customFormat="1" x14ac:dyDescent="0.35">
      <c r="A15" s="8" t="s">
        <v>33</v>
      </c>
      <c r="B15" s="12">
        <v>36</v>
      </c>
      <c r="C15" s="12">
        <v>13</v>
      </c>
      <c r="D15" s="12">
        <v>6</v>
      </c>
      <c r="E15" s="12">
        <v>2</v>
      </c>
      <c r="F15" s="12">
        <v>1</v>
      </c>
      <c r="G15" s="13">
        <f t="shared" si="0"/>
        <v>58</v>
      </c>
      <c r="I15" s="13"/>
    </row>
    <row r="16" spans="1:9" s="15" customFormat="1" x14ac:dyDescent="0.35">
      <c r="A16" s="8" t="s">
        <v>34</v>
      </c>
      <c r="B16" s="12">
        <v>67</v>
      </c>
      <c r="C16" s="12">
        <v>16</v>
      </c>
      <c r="D16" s="12">
        <v>7</v>
      </c>
      <c r="E16" s="12">
        <v>0</v>
      </c>
      <c r="F16" s="12">
        <v>14</v>
      </c>
      <c r="G16" s="13">
        <f t="shared" si="0"/>
        <v>104</v>
      </c>
      <c r="I16" s="13"/>
    </row>
    <row r="17" spans="1:9" s="15" customFormat="1" x14ac:dyDescent="0.35">
      <c r="A17" s="8" t="s">
        <v>35</v>
      </c>
      <c r="B17" s="12">
        <v>63</v>
      </c>
      <c r="C17" s="12">
        <v>20</v>
      </c>
      <c r="D17" s="12">
        <v>17</v>
      </c>
      <c r="E17" s="12">
        <v>0</v>
      </c>
      <c r="F17" s="12">
        <v>31</v>
      </c>
      <c r="G17" s="13">
        <f t="shared" si="0"/>
        <v>131</v>
      </c>
      <c r="I17" s="13"/>
    </row>
    <row r="18" spans="1:9" s="15" customFormat="1" x14ac:dyDescent="0.35">
      <c r="A18" s="8" t="s">
        <v>36</v>
      </c>
      <c r="B18" s="12">
        <v>52</v>
      </c>
      <c r="C18" s="12">
        <v>38</v>
      </c>
      <c r="D18" s="12">
        <v>13</v>
      </c>
      <c r="E18" s="12">
        <v>0</v>
      </c>
      <c r="F18" s="12">
        <v>8</v>
      </c>
      <c r="G18" s="13">
        <f t="shared" si="0"/>
        <v>111</v>
      </c>
      <c r="I18" s="13"/>
    </row>
    <row r="19" spans="1:9" s="15" customFormat="1" x14ac:dyDescent="0.35">
      <c r="A19" s="8" t="s">
        <v>37</v>
      </c>
      <c r="B19" s="12">
        <v>25</v>
      </c>
      <c r="C19" s="12">
        <v>11</v>
      </c>
      <c r="D19" s="12">
        <v>5</v>
      </c>
      <c r="E19" s="12">
        <v>12</v>
      </c>
      <c r="F19" s="12">
        <v>0</v>
      </c>
      <c r="G19" s="13">
        <f t="shared" si="0"/>
        <v>53</v>
      </c>
      <c r="I19" s="13"/>
    </row>
    <row r="20" spans="1:9" s="15" customFormat="1" x14ac:dyDescent="0.35">
      <c r="A20" s="8" t="s">
        <v>38</v>
      </c>
      <c r="B20" s="12">
        <v>769</v>
      </c>
      <c r="C20" s="12">
        <v>120</v>
      </c>
      <c r="D20" s="12">
        <v>40</v>
      </c>
      <c r="E20" s="12">
        <v>1</v>
      </c>
      <c r="F20" s="12">
        <v>202</v>
      </c>
      <c r="G20" s="13">
        <f t="shared" si="0"/>
        <v>1132</v>
      </c>
      <c r="I20" s="13"/>
    </row>
    <row r="21" spans="1:9" s="15" customFormat="1" x14ac:dyDescent="0.35">
      <c r="A21" s="8" t="s">
        <v>39</v>
      </c>
      <c r="B21" s="12">
        <v>51</v>
      </c>
      <c r="C21" s="12">
        <v>15</v>
      </c>
      <c r="D21" s="12">
        <v>4</v>
      </c>
      <c r="E21" s="12">
        <v>0</v>
      </c>
      <c r="F21" s="12">
        <v>1</v>
      </c>
      <c r="G21" s="13">
        <f t="shared" si="0"/>
        <v>71</v>
      </c>
      <c r="I21" s="13"/>
    </row>
    <row r="22" spans="1:9" s="15" customFormat="1" x14ac:dyDescent="0.35">
      <c r="A22" s="8" t="s">
        <v>40</v>
      </c>
      <c r="B22" s="12">
        <v>6</v>
      </c>
      <c r="C22" s="12">
        <v>0</v>
      </c>
      <c r="D22" s="12">
        <v>1</v>
      </c>
      <c r="E22" s="12">
        <v>0</v>
      </c>
      <c r="F22" s="12">
        <v>0</v>
      </c>
      <c r="G22" s="13">
        <f t="shared" si="0"/>
        <v>7</v>
      </c>
      <c r="I22" s="13"/>
    </row>
    <row r="23" spans="1:9" s="15" customFormat="1" x14ac:dyDescent="0.35">
      <c r="A23" s="8" t="s">
        <v>41</v>
      </c>
      <c r="B23" s="12">
        <v>77</v>
      </c>
      <c r="C23" s="12">
        <v>13</v>
      </c>
      <c r="D23" s="12">
        <v>2</v>
      </c>
      <c r="E23" s="12">
        <v>0</v>
      </c>
      <c r="F23" s="12">
        <v>14</v>
      </c>
      <c r="G23" s="13">
        <f t="shared" si="0"/>
        <v>106</v>
      </c>
      <c r="I23" s="13"/>
    </row>
    <row r="24" spans="1:9" s="15" customFormat="1" x14ac:dyDescent="0.35">
      <c r="A24" s="8" t="s">
        <v>42</v>
      </c>
      <c r="B24" s="12">
        <v>228</v>
      </c>
      <c r="C24" s="12">
        <v>49</v>
      </c>
      <c r="D24" s="12">
        <v>22</v>
      </c>
      <c r="E24" s="12">
        <v>4</v>
      </c>
      <c r="F24" s="12">
        <v>27</v>
      </c>
      <c r="G24" s="13">
        <f t="shared" si="0"/>
        <v>330</v>
      </c>
      <c r="I24" s="13"/>
    </row>
    <row r="25" spans="1:9" s="15" customFormat="1" x14ac:dyDescent="0.35">
      <c r="A25" s="8" t="s">
        <v>43</v>
      </c>
      <c r="B25" s="12">
        <v>130</v>
      </c>
      <c r="C25" s="12">
        <v>18</v>
      </c>
      <c r="D25" s="12">
        <v>11</v>
      </c>
      <c r="E25" s="12">
        <v>2</v>
      </c>
      <c r="F25" s="12">
        <v>15</v>
      </c>
      <c r="G25" s="13">
        <f t="shared" si="0"/>
        <v>176</v>
      </c>
      <c r="I25" s="13"/>
    </row>
    <row r="26" spans="1:9" s="15" customFormat="1" x14ac:dyDescent="0.35">
      <c r="A26" s="8" t="s">
        <v>44</v>
      </c>
      <c r="B26" s="12">
        <v>68</v>
      </c>
      <c r="C26" s="12">
        <v>16</v>
      </c>
      <c r="D26" s="12">
        <v>2</v>
      </c>
      <c r="E26" s="12">
        <v>0</v>
      </c>
      <c r="F26" s="12">
        <v>4</v>
      </c>
      <c r="G26" s="13">
        <f t="shared" si="0"/>
        <v>90</v>
      </c>
      <c r="I26" s="13"/>
    </row>
    <row r="27" spans="1:9" s="15" customFormat="1" x14ac:dyDescent="0.35">
      <c r="A27" s="24" t="s">
        <v>45</v>
      </c>
      <c r="B27" s="30">
        <f t="shared" ref="B27:G27" si="1">SUM(B7:B26)</f>
        <v>2965</v>
      </c>
      <c r="C27" s="30">
        <f t="shared" si="1"/>
        <v>621</v>
      </c>
      <c r="D27" s="30">
        <f t="shared" si="1"/>
        <v>230</v>
      </c>
      <c r="E27" s="30">
        <f t="shared" si="1"/>
        <v>27</v>
      </c>
      <c r="F27" s="30">
        <f t="shared" si="1"/>
        <v>535</v>
      </c>
      <c r="G27" s="30">
        <f t="shared" si="1"/>
        <v>4378</v>
      </c>
    </row>
    <row r="28" spans="1:9" s="15" customFormat="1" ht="30" customHeight="1" x14ac:dyDescent="0.35">
      <c r="A28" s="191"/>
      <c r="B28" s="191"/>
      <c r="C28" s="191"/>
      <c r="D28" s="191"/>
      <c r="E28" s="191"/>
      <c r="F28" s="191"/>
      <c r="G28" s="191"/>
    </row>
    <row r="29" spans="1:9" s="15" customFormat="1" ht="27" customHeight="1" x14ac:dyDescent="0.35">
      <c r="A29" s="190" t="s">
        <v>240</v>
      </c>
      <c r="B29" s="190"/>
      <c r="C29" s="190"/>
      <c r="D29" s="190"/>
      <c r="E29" s="190"/>
      <c r="F29" s="190"/>
      <c r="G29" s="190"/>
    </row>
    <row r="30" spans="1:9" s="15" customFormat="1" x14ac:dyDescent="0.35">
      <c r="A30" s="187" t="s">
        <v>13</v>
      </c>
      <c r="B30" s="186" t="s">
        <v>52</v>
      </c>
      <c r="C30" s="186"/>
      <c r="D30" s="186"/>
      <c r="E30" s="186"/>
      <c r="F30" s="186"/>
      <c r="G30" s="186"/>
    </row>
    <row r="31" spans="1:9" s="15" customFormat="1" ht="24" customHeight="1" x14ac:dyDescent="0.35">
      <c r="A31" s="187"/>
      <c r="B31" s="22" t="s">
        <v>47</v>
      </c>
      <c r="C31" s="22" t="s">
        <v>48</v>
      </c>
      <c r="D31" s="22" t="s">
        <v>49</v>
      </c>
      <c r="E31" s="22" t="s">
        <v>50</v>
      </c>
      <c r="F31" s="22" t="s">
        <v>51</v>
      </c>
      <c r="G31" s="23" t="s">
        <v>45</v>
      </c>
    </row>
    <row r="32" spans="1:9" s="15" customFormat="1" x14ac:dyDescent="0.35">
      <c r="A32" s="8" t="s">
        <v>15</v>
      </c>
      <c r="B32" s="12">
        <v>61</v>
      </c>
      <c r="C32" s="12">
        <v>9</v>
      </c>
      <c r="D32" s="12">
        <v>3</v>
      </c>
      <c r="E32" s="12">
        <v>0</v>
      </c>
      <c r="F32" s="12">
        <v>5</v>
      </c>
      <c r="G32" s="13">
        <f t="shared" ref="G32:G39" si="2">SUM(B32:F32)</f>
        <v>78</v>
      </c>
    </row>
    <row r="33" spans="1:8" s="15" customFormat="1" x14ac:dyDescent="0.35">
      <c r="A33" s="8" t="s">
        <v>16</v>
      </c>
      <c r="B33" s="12">
        <v>1129</v>
      </c>
      <c r="C33" s="12">
        <v>259</v>
      </c>
      <c r="D33" s="12">
        <v>102</v>
      </c>
      <c r="E33" s="12">
        <v>6</v>
      </c>
      <c r="F33" s="12">
        <v>300</v>
      </c>
      <c r="G33" s="13">
        <f t="shared" si="2"/>
        <v>1796</v>
      </c>
    </row>
    <row r="34" spans="1:8" s="15" customFormat="1" x14ac:dyDescent="0.35">
      <c r="A34" s="8" t="s">
        <v>17</v>
      </c>
      <c r="B34" s="12">
        <v>15</v>
      </c>
      <c r="C34" s="12">
        <v>3</v>
      </c>
      <c r="D34" s="12">
        <v>0</v>
      </c>
      <c r="E34" s="12">
        <v>0</v>
      </c>
      <c r="F34" s="12">
        <v>1</v>
      </c>
      <c r="G34" s="13">
        <f t="shared" si="2"/>
        <v>19</v>
      </c>
    </row>
    <row r="35" spans="1:8" s="15" customFormat="1" x14ac:dyDescent="0.35">
      <c r="A35" s="8" t="s">
        <v>18</v>
      </c>
      <c r="B35" s="12">
        <v>573</v>
      </c>
      <c r="C35" s="12">
        <v>132</v>
      </c>
      <c r="D35" s="12">
        <v>39</v>
      </c>
      <c r="E35" s="12">
        <v>13</v>
      </c>
      <c r="F35" s="12">
        <v>92</v>
      </c>
      <c r="G35" s="13">
        <f t="shared" si="2"/>
        <v>849</v>
      </c>
    </row>
    <row r="36" spans="1:8" s="15" customFormat="1" ht="13.15" customHeight="1" x14ac:dyDescent="0.35">
      <c r="A36" s="8" t="s">
        <v>19</v>
      </c>
      <c r="B36" s="12">
        <v>117</v>
      </c>
      <c r="C36" s="12">
        <v>19</v>
      </c>
      <c r="D36" s="12">
        <v>4</v>
      </c>
      <c r="E36" s="12">
        <v>0</v>
      </c>
      <c r="F36" s="12">
        <v>11</v>
      </c>
      <c r="G36" s="13">
        <f t="shared" si="2"/>
        <v>151</v>
      </c>
    </row>
    <row r="37" spans="1:8" s="15" customFormat="1" x14ac:dyDescent="0.35">
      <c r="A37" s="8" t="s">
        <v>20</v>
      </c>
      <c r="B37" s="12">
        <v>14</v>
      </c>
      <c r="C37" s="12">
        <v>2</v>
      </c>
      <c r="D37" s="12">
        <v>1</v>
      </c>
      <c r="E37" s="12">
        <v>0</v>
      </c>
      <c r="F37" s="12">
        <v>0</v>
      </c>
      <c r="G37" s="13">
        <f t="shared" si="2"/>
        <v>17</v>
      </c>
    </row>
    <row r="38" spans="1:8" s="15" customFormat="1" x14ac:dyDescent="0.35">
      <c r="A38" s="8" t="s">
        <v>21</v>
      </c>
      <c r="B38" s="12">
        <v>790</v>
      </c>
      <c r="C38" s="12">
        <v>140</v>
      </c>
      <c r="D38" s="12">
        <v>60</v>
      </c>
      <c r="E38" s="12">
        <v>4</v>
      </c>
      <c r="F38" s="12">
        <v>101</v>
      </c>
      <c r="G38" s="13">
        <f t="shared" si="2"/>
        <v>1095</v>
      </c>
    </row>
    <row r="39" spans="1:8" s="15" customFormat="1" x14ac:dyDescent="0.35">
      <c r="A39" s="8" t="s">
        <v>22</v>
      </c>
      <c r="B39" s="12">
        <v>266</v>
      </c>
      <c r="C39" s="12">
        <v>57</v>
      </c>
      <c r="D39" s="12">
        <v>21</v>
      </c>
      <c r="E39" s="12">
        <v>4</v>
      </c>
      <c r="F39" s="12">
        <v>25</v>
      </c>
      <c r="G39" s="13">
        <f t="shared" si="2"/>
        <v>373</v>
      </c>
    </row>
    <row r="40" spans="1:8" s="15" customFormat="1" x14ac:dyDescent="0.35">
      <c r="A40" s="24" t="s">
        <v>45</v>
      </c>
      <c r="B40" s="30">
        <f t="shared" ref="B40:G40" si="3">SUM(B32:B39)</f>
        <v>2965</v>
      </c>
      <c r="C40" s="30">
        <f t="shared" si="3"/>
        <v>621</v>
      </c>
      <c r="D40" s="30">
        <f t="shared" si="3"/>
        <v>230</v>
      </c>
      <c r="E40" s="30">
        <f t="shared" si="3"/>
        <v>27</v>
      </c>
      <c r="F40" s="30">
        <f t="shared" si="3"/>
        <v>535</v>
      </c>
      <c r="G40" s="30">
        <f t="shared" si="3"/>
        <v>4378</v>
      </c>
    </row>
    <row r="41" spans="1:8" x14ac:dyDescent="0.35">
      <c r="A41" s="8"/>
      <c r="B41" s="15"/>
      <c r="C41" s="15"/>
      <c r="D41" s="15"/>
      <c r="E41" s="15"/>
      <c r="F41" s="15"/>
      <c r="G41" s="15"/>
      <c r="H41" s="15"/>
    </row>
    <row r="42" spans="1:8" x14ac:dyDescent="0.35">
      <c r="A42" s="71" t="str">
        <f>+'3.1.1'!A29</f>
        <v>Note: Statistics after 28 March 2020 by region are based upon 'principal place of business' and not 'registered office'.</v>
      </c>
      <c r="B42" s="8"/>
      <c r="C42" s="8"/>
      <c r="D42" s="8"/>
      <c r="E42" s="8"/>
      <c r="F42" s="8"/>
      <c r="G42" s="8"/>
    </row>
    <row r="43" spans="1:8" x14ac:dyDescent="0.35">
      <c r="A43" s="122"/>
      <c r="B43" s="8"/>
      <c r="C43" s="8"/>
      <c r="D43" s="8"/>
      <c r="E43" s="8"/>
      <c r="F43" s="8"/>
      <c r="G43" s="8"/>
    </row>
    <row r="44" spans="1:8" x14ac:dyDescent="0.35">
      <c r="A44" s="11" t="s">
        <v>12</v>
      </c>
    </row>
  </sheetData>
  <mergeCells count="10">
    <mergeCell ref="B30:G30"/>
    <mergeCell ref="A5:A6"/>
    <mergeCell ref="A30:A31"/>
    <mergeCell ref="A1:G1"/>
    <mergeCell ref="A2:G2"/>
    <mergeCell ref="A3:G3"/>
    <mergeCell ref="A4:G4"/>
    <mergeCell ref="A29:G29"/>
    <mergeCell ref="B5:G5"/>
    <mergeCell ref="A28:G28"/>
  </mergeCells>
  <hyperlinks>
    <hyperlink ref="A44" r:id="rId1" xr:uid="{00000000-0004-0000-0200-000000000000}"/>
  </hyperlinks>
  <pageMargins left="0.70866141732283472" right="0.70866141732283472" top="0.74803149606299213" bottom="0.74803149606299213" header="0.31496062992125984" footer="0.31496062992125984"/>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5"/>
  <sheetViews>
    <sheetView zoomScaleNormal="100" workbookViewId="0">
      <selection sqref="A1:P1"/>
    </sheetView>
  </sheetViews>
  <sheetFormatPr defaultColWidth="11.54296875" defaultRowHeight="14.5" x14ac:dyDescent="0.35"/>
  <cols>
    <col min="1" max="1" width="32.26953125" customWidth="1"/>
    <col min="2" max="16" width="10.7265625" customWidth="1"/>
    <col min="192" max="192" width="51.54296875" customWidth="1"/>
    <col min="195" max="195" width="12" customWidth="1"/>
    <col min="448" max="448" width="51.54296875" customWidth="1"/>
    <col min="451" max="451" width="12" customWidth="1"/>
    <col min="704" max="704" width="51.54296875" customWidth="1"/>
    <col min="707" max="707" width="12" customWidth="1"/>
    <col min="960" max="960" width="51.54296875" customWidth="1"/>
    <col min="963" max="963" width="12" customWidth="1"/>
    <col min="1216" max="1216" width="51.54296875" customWidth="1"/>
    <col min="1219" max="1219" width="12" customWidth="1"/>
    <col min="1472" max="1472" width="51.54296875" customWidth="1"/>
    <col min="1475" max="1475" width="12" customWidth="1"/>
    <col min="1728" max="1728" width="51.54296875" customWidth="1"/>
    <col min="1731" max="1731" width="12" customWidth="1"/>
    <col min="1984" max="1984" width="51.54296875" customWidth="1"/>
    <col min="1987" max="1987" width="12" customWidth="1"/>
    <col min="2240" max="2240" width="51.54296875" customWidth="1"/>
    <col min="2243" max="2243" width="12" customWidth="1"/>
    <col min="2496" max="2496" width="51.54296875" customWidth="1"/>
    <col min="2499" max="2499" width="12" customWidth="1"/>
    <col min="2752" max="2752" width="51.54296875" customWidth="1"/>
    <col min="2755" max="2755" width="12" customWidth="1"/>
    <col min="3008" max="3008" width="51.54296875" customWidth="1"/>
    <col min="3011" max="3011" width="12" customWidth="1"/>
    <col min="3264" max="3264" width="51.54296875" customWidth="1"/>
    <col min="3267" max="3267" width="12" customWidth="1"/>
    <col min="3520" max="3520" width="51.54296875" customWidth="1"/>
    <col min="3523" max="3523" width="12" customWidth="1"/>
    <col min="3776" max="3776" width="51.54296875" customWidth="1"/>
    <col min="3779" max="3779" width="12" customWidth="1"/>
    <col min="4032" max="4032" width="51.54296875" customWidth="1"/>
    <col min="4035" max="4035" width="12" customWidth="1"/>
    <col min="4288" max="4288" width="51.54296875" customWidth="1"/>
    <col min="4291" max="4291" width="12" customWidth="1"/>
    <col min="4544" max="4544" width="51.54296875" customWidth="1"/>
    <col min="4547" max="4547" width="12" customWidth="1"/>
    <col min="4800" max="4800" width="51.54296875" customWidth="1"/>
    <col min="4803" max="4803" width="12" customWidth="1"/>
    <col min="5056" max="5056" width="51.54296875" customWidth="1"/>
    <col min="5059" max="5059" width="12" customWidth="1"/>
    <col min="5312" max="5312" width="51.54296875" customWidth="1"/>
    <col min="5315" max="5315" width="12" customWidth="1"/>
    <col min="5568" max="5568" width="51.54296875" customWidth="1"/>
    <col min="5571" max="5571" width="12" customWidth="1"/>
    <col min="5824" max="5824" width="51.54296875" customWidth="1"/>
    <col min="5827" max="5827" width="12" customWidth="1"/>
    <col min="6080" max="6080" width="51.54296875" customWidth="1"/>
    <col min="6083" max="6083" width="12" customWidth="1"/>
    <col min="6336" max="6336" width="51.54296875" customWidth="1"/>
    <col min="6339" max="6339" width="12" customWidth="1"/>
    <col min="6592" max="6592" width="51.54296875" customWidth="1"/>
    <col min="6595" max="6595" width="12" customWidth="1"/>
    <col min="6848" max="6848" width="51.54296875" customWidth="1"/>
    <col min="6851" max="6851" width="12" customWidth="1"/>
    <col min="7104" max="7104" width="51.54296875" customWidth="1"/>
    <col min="7107" max="7107" width="12" customWidth="1"/>
    <col min="7360" max="7360" width="51.54296875" customWidth="1"/>
    <col min="7363" max="7363" width="12" customWidth="1"/>
    <col min="7616" max="7616" width="51.54296875" customWidth="1"/>
    <col min="7619" max="7619" width="12" customWidth="1"/>
    <col min="7872" max="7872" width="51.54296875" customWidth="1"/>
    <col min="7875" max="7875" width="12" customWidth="1"/>
    <col min="8128" max="8128" width="51.54296875" customWidth="1"/>
    <col min="8131" max="8131" width="12" customWidth="1"/>
    <col min="8384" max="8384" width="51.54296875" customWidth="1"/>
    <col min="8387" max="8387" width="12" customWidth="1"/>
    <col min="8640" max="8640" width="51.54296875" customWidth="1"/>
    <col min="8643" max="8643" width="12" customWidth="1"/>
    <col min="8896" max="8896" width="51.54296875" customWidth="1"/>
    <col min="8899" max="8899" width="12" customWidth="1"/>
    <col min="9152" max="9152" width="51.54296875" customWidth="1"/>
    <col min="9155" max="9155" width="12" customWidth="1"/>
    <col min="9408" max="9408" width="51.54296875" customWidth="1"/>
    <col min="9411" max="9411" width="12" customWidth="1"/>
    <col min="9664" max="9664" width="51.54296875" customWidth="1"/>
    <col min="9667" max="9667" width="12" customWidth="1"/>
    <col min="9920" max="9920" width="51.54296875" customWidth="1"/>
    <col min="9923" max="9923" width="12" customWidth="1"/>
    <col min="10176" max="10176" width="51.54296875" customWidth="1"/>
    <col min="10179" max="10179" width="12" customWidth="1"/>
    <col min="10432" max="10432" width="51.54296875" customWidth="1"/>
    <col min="10435" max="10435" width="12" customWidth="1"/>
    <col min="10688" max="10688" width="51.54296875" customWidth="1"/>
    <col min="10691" max="10691" width="12" customWidth="1"/>
    <col min="10944" max="10944" width="51.54296875" customWidth="1"/>
    <col min="10947" max="10947" width="12" customWidth="1"/>
    <col min="11200" max="11200" width="51.54296875" customWidth="1"/>
    <col min="11203" max="11203" width="12" customWidth="1"/>
    <col min="11456" max="11456" width="51.54296875" customWidth="1"/>
    <col min="11459" max="11459" width="12" customWidth="1"/>
    <col min="11712" max="11712" width="51.54296875" customWidth="1"/>
    <col min="11715" max="11715" width="12" customWidth="1"/>
    <col min="11968" max="11968" width="51.54296875" customWidth="1"/>
    <col min="11971" max="11971" width="12" customWidth="1"/>
    <col min="12224" max="12224" width="51.54296875" customWidth="1"/>
    <col min="12227" max="12227" width="12" customWidth="1"/>
    <col min="12480" max="12480" width="51.54296875" customWidth="1"/>
    <col min="12483" max="12483" width="12" customWidth="1"/>
    <col min="12736" max="12736" width="51.54296875" customWidth="1"/>
    <col min="12739" max="12739" width="12" customWidth="1"/>
    <col min="12992" max="12992" width="51.54296875" customWidth="1"/>
    <col min="12995" max="12995" width="12" customWidth="1"/>
    <col min="13248" max="13248" width="51.54296875" customWidth="1"/>
    <col min="13251" max="13251" width="12" customWidth="1"/>
    <col min="13504" max="13504" width="51.54296875" customWidth="1"/>
    <col min="13507" max="13507" width="12" customWidth="1"/>
    <col min="13760" max="13760" width="51.54296875" customWidth="1"/>
    <col min="13763" max="13763" width="12" customWidth="1"/>
    <col min="14016" max="14016" width="51.54296875" customWidth="1"/>
    <col min="14019" max="14019" width="12" customWidth="1"/>
    <col min="14272" max="14272" width="51.54296875" customWidth="1"/>
    <col min="14275" max="14275" width="12" customWidth="1"/>
    <col min="14528" max="14528" width="51.54296875" customWidth="1"/>
    <col min="14531" max="14531" width="12" customWidth="1"/>
    <col min="14784" max="14784" width="51.54296875" customWidth="1"/>
    <col min="14787" max="14787" width="12" customWidth="1"/>
    <col min="15040" max="15040" width="51.54296875" customWidth="1"/>
    <col min="15043" max="15043" width="12" customWidth="1"/>
    <col min="15296" max="15296" width="51.54296875" customWidth="1"/>
    <col min="15299" max="15299" width="12" customWidth="1"/>
    <col min="15552" max="15552" width="51.54296875" customWidth="1"/>
    <col min="15555" max="15555" width="12" customWidth="1"/>
    <col min="15808" max="15808" width="51.54296875" customWidth="1"/>
    <col min="15811" max="15811" width="12" customWidth="1"/>
    <col min="16064" max="16064" width="51.54296875" customWidth="1"/>
    <col min="16067" max="16067" width="12" customWidth="1"/>
  </cols>
  <sheetData>
    <row r="1" spans="1:19" ht="75" customHeight="1" x14ac:dyDescent="0.35">
      <c r="A1" s="188"/>
      <c r="B1" s="188"/>
      <c r="C1" s="188"/>
      <c r="D1" s="188"/>
      <c r="E1" s="188"/>
      <c r="F1" s="188"/>
      <c r="G1" s="188"/>
      <c r="H1" s="188"/>
      <c r="I1" s="188"/>
      <c r="J1" s="188"/>
      <c r="K1" s="188"/>
      <c r="L1" s="188"/>
      <c r="M1" s="188"/>
      <c r="N1" s="188"/>
      <c r="O1" s="188"/>
      <c r="P1" s="188"/>
    </row>
    <row r="2" spans="1:19" ht="15" customHeight="1" x14ac:dyDescent="0.35">
      <c r="A2" s="184" t="str">
        <f>+Contents!A2</f>
        <v>Statistics about corporate insolvency in Australia</v>
      </c>
      <c r="B2" s="184"/>
      <c r="C2" s="184"/>
      <c r="D2" s="184"/>
      <c r="E2" s="184"/>
      <c r="F2" s="184"/>
      <c r="G2" s="184"/>
      <c r="H2" s="184"/>
      <c r="I2" s="184"/>
      <c r="J2" s="184"/>
      <c r="K2" s="184"/>
      <c r="L2" s="184"/>
      <c r="M2" s="184"/>
      <c r="N2" s="184"/>
      <c r="O2" s="184"/>
      <c r="P2" s="184"/>
    </row>
    <row r="3" spans="1:19" ht="25" customHeight="1" x14ac:dyDescent="0.35">
      <c r="A3" s="189" t="str">
        <f>Contents!A3</f>
        <v>Released: January 2023</v>
      </c>
      <c r="B3" s="189"/>
      <c r="C3" s="189"/>
      <c r="D3" s="189"/>
      <c r="E3" s="189"/>
      <c r="F3" s="189"/>
      <c r="G3" s="189"/>
      <c r="H3" s="189"/>
      <c r="I3" s="189"/>
      <c r="J3" s="189"/>
      <c r="K3" s="189"/>
      <c r="L3" s="189"/>
      <c r="M3" s="189"/>
      <c r="N3" s="189"/>
      <c r="O3" s="189"/>
      <c r="P3" s="189"/>
    </row>
    <row r="4" spans="1:19" x14ac:dyDescent="0.35">
      <c r="A4" s="190" t="s">
        <v>241</v>
      </c>
      <c r="B4" s="190"/>
      <c r="C4" s="190"/>
      <c r="D4" s="190"/>
      <c r="E4" s="190"/>
      <c r="F4" s="190"/>
      <c r="G4" s="190"/>
      <c r="H4" s="190"/>
      <c r="I4" s="190"/>
      <c r="J4" s="190"/>
      <c r="K4" s="190"/>
      <c r="L4" s="190"/>
      <c r="M4" s="190"/>
      <c r="N4" s="190"/>
      <c r="O4" s="190"/>
      <c r="P4" s="190"/>
    </row>
    <row r="5" spans="1:19" x14ac:dyDescent="0.35">
      <c r="A5" s="187" t="s">
        <v>14</v>
      </c>
      <c r="B5" s="186" t="s">
        <v>53</v>
      </c>
      <c r="C5" s="186"/>
      <c r="D5" s="186"/>
      <c r="E5" s="186"/>
      <c r="F5" s="186"/>
      <c r="G5" s="186"/>
      <c r="H5" s="186"/>
      <c r="I5" s="186"/>
      <c r="J5" s="186"/>
      <c r="K5" s="186"/>
      <c r="L5" s="186"/>
      <c r="M5" s="186"/>
      <c r="N5" s="186"/>
      <c r="O5" s="186"/>
      <c r="P5" s="186"/>
    </row>
    <row r="6" spans="1:19" s="15" customFormat="1" ht="48" customHeight="1" x14ac:dyDescent="0.35">
      <c r="A6" s="187"/>
      <c r="B6" s="22" t="s">
        <v>54</v>
      </c>
      <c r="C6" s="22" t="s">
        <v>55</v>
      </c>
      <c r="D6" s="22" t="s">
        <v>56</v>
      </c>
      <c r="E6" s="22" t="s">
        <v>57</v>
      </c>
      <c r="F6" s="22" t="s">
        <v>58</v>
      </c>
      <c r="G6" s="22" t="s">
        <v>59</v>
      </c>
      <c r="H6" s="22" t="s">
        <v>60</v>
      </c>
      <c r="I6" s="22" t="s">
        <v>61</v>
      </c>
      <c r="J6" s="22" t="s">
        <v>62</v>
      </c>
      <c r="K6" s="22" t="s">
        <v>63</v>
      </c>
      <c r="L6" s="22" t="s">
        <v>64</v>
      </c>
      <c r="M6" s="22" t="s">
        <v>65</v>
      </c>
      <c r="N6" s="22" t="s">
        <v>66</v>
      </c>
      <c r="O6" s="22" t="s">
        <v>67</v>
      </c>
      <c r="P6" s="23" t="s">
        <v>68</v>
      </c>
    </row>
    <row r="7" spans="1:19" s="15" customFormat="1" x14ac:dyDescent="0.35">
      <c r="A7" s="8" t="s">
        <v>25</v>
      </c>
      <c r="B7" s="22">
        <v>149</v>
      </c>
      <c r="C7" s="22">
        <v>183</v>
      </c>
      <c r="D7" s="22">
        <v>15</v>
      </c>
      <c r="E7" s="22">
        <v>230</v>
      </c>
      <c r="F7" s="22">
        <v>321</v>
      </c>
      <c r="G7" s="22">
        <v>240</v>
      </c>
      <c r="H7" s="22">
        <v>48</v>
      </c>
      <c r="I7" s="22">
        <v>4</v>
      </c>
      <c r="J7" s="22">
        <v>5</v>
      </c>
      <c r="K7" s="22">
        <v>16</v>
      </c>
      <c r="L7" s="22">
        <v>344</v>
      </c>
      <c r="M7" s="22">
        <v>5</v>
      </c>
      <c r="N7" s="22">
        <v>5</v>
      </c>
      <c r="O7" s="22">
        <v>294</v>
      </c>
      <c r="P7" s="13">
        <f>SUM(B7:O7)</f>
        <v>1859</v>
      </c>
      <c r="S7" s="17"/>
    </row>
    <row r="8" spans="1:19" s="15" customFormat="1" x14ac:dyDescent="0.35">
      <c r="A8" s="8" t="s">
        <v>26</v>
      </c>
      <c r="B8" s="22">
        <v>1</v>
      </c>
      <c r="C8" s="22">
        <v>5</v>
      </c>
      <c r="D8" s="22">
        <v>5</v>
      </c>
      <c r="E8" s="22">
        <v>9</v>
      </c>
      <c r="F8" s="22">
        <v>10</v>
      </c>
      <c r="G8" s="22">
        <v>5</v>
      </c>
      <c r="H8" s="22">
        <v>0</v>
      </c>
      <c r="I8" s="22">
        <v>1</v>
      </c>
      <c r="J8" s="22">
        <v>0</v>
      </c>
      <c r="K8" s="22">
        <v>0</v>
      </c>
      <c r="L8" s="22">
        <v>9</v>
      </c>
      <c r="M8" s="22">
        <v>0</v>
      </c>
      <c r="N8" s="22">
        <v>0</v>
      </c>
      <c r="O8" s="22">
        <v>18</v>
      </c>
      <c r="P8" s="13">
        <f t="shared" ref="P8:P26" si="0">SUM(B8:O8)</f>
        <v>63</v>
      </c>
      <c r="S8" s="17"/>
    </row>
    <row r="9" spans="1:19" s="15" customFormat="1" x14ac:dyDescent="0.35">
      <c r="A9" s="8" t="s">
        <v>27</v>
      </c>
      <c r="B9" s="22">
        <v>15</v>
      </c>
      <c r="C9" s="22">
        <v>10</v>
      </c>
      <c r="D9" s="22">
        <v>7</v>
      </c>
      <c r="E9" s="22">
        <v>15</v>
      </c>
      <c r="F9" s="22">
        <v>23</v>
      </c>
      <c r="G9" s="22">
        <v>12</v>
      </c>
      <c r="H9" s="22">
        <v>6</v>
      </c>
      <c r="I9" s="22">
        <v>3</v>
      </c>
      <c r="J9" s="22">
        <v>0</v>
      </c>
      <c r="K9" s="22">
        <v>6</v>
      </c>
      <c r="L9" s="22">
        <v>21</v>
      </c>
      <c r="M9" s="22">
        <v>1</v>
      </c>
      <c r="N9" s="22">
        <v>1</v>
      </c>
      <c r="O9" s="22">
        <v>20</v>
      </c>
      <c r="P9" s="13">
        <f t="shared" si="0"/>
        <v>140</v>
      </c>
      <c r="S9" s="17"/>
    </row>
    <row r="10" spans="1:19" s="15" customFormat="1" x14ac:dyDescent="0.35">
      <c r="A10" s="8" t="s">
        <v>28</v>
      </c>
      <c r="B10" s="22">
        <v>11</v>
      </c>
      <c r="C10" s="22">
        <v>10</v>
      </c>
      <c r="D10" s="22">
        <v>3</v>
      </c>
      <c r="E10" s="22">
        <v>19</v>
      </c>
      <c r="F10" s="22">
        <v>23</v>
      </c>
      <c r="G10" s="22">
        <v>17</v>
      </c>
      <c r="H10" s="22">
        <v>2</v>
      </c>
      <c r="I10" s="22">
        <v>2</v>
      </c>
      <c r="J10" s="22">
        <v>0</v>
      </c>
      <c r="K10" s="22">
        <v>1</v>
      </c>
      <c r="L10" s="22">
        <v>23</v>
      </c>
      <c r="M10" s="22">
        <v>0</v>
      </c>
      <c r="N10" s="22">
        <v>0</v>
      </c>
      <c r="O10" s="22">
        <v>31</v>
      </c>
      <c r="P10" s="13">
        <f t="shared" si="0"/>
        <v>142</v>
      </c>
      <c r="S10" s="17"/>
    </row>
    <row r="11" spans="1:19" s="15" customFormat="1" ht="13.15" customHeight="1" x14ac:dyDescent="0.35">
      <c r="A11" s="8" t="s">
        <v>29</v>
      </c>
      <c r="B11" s="22">
        <v>280</v>
      </c>
      <c r="C11" s="22">
        <v>327</v>
      </c>
      <c r="D11" s="22">
        <v>172</v>
      </c>
      <c r="E11" s="22">
        <v>499</v>
      </c>
      <c r="F11" s="22">
        <v>556</v>
      </c>
      <c r="G11" s="22">
        <v>206</v>
      </c>
      <c r="H11" s="22">
        <v>19</v>
      </c>
      <c r="I11" s="22">
        <v>54</v>
      </c>
      <c r="J11" s="22">
        <v>11</v>
      </c>
      <c r="K11" s="22">
        <v>32</v>
      </c>
      <c r="L11" s="22">
        <v>431</v>
      </c>
      <c r="M11" s="22">
        <v>1</v>
      </c>
      <c r="N11" s="22">
        <v>4</v>
      </c>
      <c r="O11" s="22">
        <v>411</v>
      </c>
      <c r="P11" s="13">
        <f t="shared" si="0"/>
        <v>3003</v>
      </c>
      <c r="S11" s="17"/>
    </row>
    <row r="12" spans="1:19" s="15" customFormat="1" x14ac:dyDescent="0.35">
      <c r="A12" s="8" t="s">
        <v>30</v>
      </c>
      <c r="B12" s="22">
        <v>18</v>
      </c>
      <c r="C12" s="22">
        <v>15</v>
      </c>
      <c r="D12" s="22">
        <v>5</v>
      </c>
      <c r="E12" s="22">
        <v>18</v>
      </c>
      <c r="F12" s="22">
        <v>40</v>
      </c>
      <c r="G12" s="22">
        <v>4</v>
      </c>
      <c r="H12" s="22">
        <v>0</v>
      </c>
      <c r="I12" s="22">
        <v>4</v>
      </c>
      <c r="J12" s="22">
        <v>0</v>
      </c>
      <c r="K12" s="22">
        <v>1</v>
      </c>
      <c r="L12" s="22">
        <v>21</v>
      </c>
      <c r="M12" s="22">
        <v>11</v>
      </c>
      <c r="N12" s="22">
        <v>0</v>
      </c>
      <c r="O12" s="22">
        <v>36</v>
      </c>
      <c r="P12" s="13">
        <f t="shared" si="0"/>
        <v>173</v>
      </c>
      <c r="S12" s="17"/>
    </row>
    <row r="13" spans="1:19" s="15" customFormat="1" x14ac:dyDescent="0.35">
      <c r="A13" s="8" t="s">
        <v>31</v>
      </c>
      <c r="B13" s="22">
        <v>25</v>
      </c>
      <c r="C13" s="22">
        <v>35</v>
      </c>
      <c r="D13" s="22">
        <v>20</v>
      </c>
      <c r="E13" s="22">
        <v>55</v>
      </c>
      <c r="F13" s="22">
        <v>78</v>
      </c>
      <c r="G13" s="22">
        <v>18</v>
      </c>
      <c r="H13" s="22">
        <v>0</v>
      </c>
      <c r="I13" s="22">
        <v>0</v>
      </c>
      <c r="J13" s="22">
        <v>5</v>
      </c>
      <c r="K13" s="22">
        <v>4</v>
      </c>
      <c r="L13" s="22">
        <v>45</v>
      </c>
      <c r="M13" s="22">
        <v>1</v>
      </c>
      <c r="N13" s="22">
        <v>1</v>
      </c>
      <c r="O13" s="22">
        <v>51</v>
      </c>
      <c r="P13" s="13">
        <f t="shared" si="0"/>
        <v>338</v>
      </c>
      <c r="S13" s="17"/>
    </row>
    <row r="14" spans="1:19" s="15" customFormat="1" x14ac:dyDescent="0.35">
      <c r="A14" s="8" t="s">
        <v>32</v>
      </c>
      <c r="B14" s="22">
        <v>30</v>
      </c>
      <c r="C14" s="22">
        <v>57</v>
      </c>
      <c r="D14" s="22">
        <v>29</v>
      </c>
      <c r="E14" s="22">
        <v>81</v>
      </c>
      <c r="F14" s="22">
        <v>54</v>
      </c>
      <c r="G14" s="22">
        <v>26</v>
      </c>
      <c r="H14" s="22">
        <v>0</v>
      </c>
      <c r="I14" s="22">
        <v>30</v>
      </c>
      <c r="J14" s="22">
        <v>2</v>
      </c>
      <c r="K14" s="22">
        <v>5</v>
      </c>
      <c r="L14" s="22">
        <v>39</v>
      </c>
      <c r="M14" s="22">
        <v>3</v>
      </c>
      <c r="N14" s="22">
        <v>0</v>
      </c>
      <c r="O14" s="22">
        <v>66</v>
      </c>
      <c r="P14" s="13">
        <f t="shared" si="0"/>
        <v>422</v>
      </c>
      <c r="S14" s="17"/>
    </row>
    <row r="15" spans="1:19" s="15" customFormat="1" x14ac:dyDescent="0.35">
      <c r="A15" s="8" t="s">
        <v>33</v>
      </c>
      <c r="B15" s="22">
        <v>20</v>
      </c>
      <c r="C15" s="22">
        <v>14</v>
      </c>
      <c r="D15" s="22">
        <v>3</v>
      </c>
      <c r="E15" s="22">
        <v>27</v>
      </c>
      <c r="F15" s="22">
        <v>34</v>
      </c>
      <c r="G15" s="22">
        <v>19</v>
      </c>
      <c r="H15" s="22">
        <v>0</v>
      </c>
      <c r="I15" s="22">
        <v>1</v>
      </c>
      <c r="J15" s="22">
        <v>0</v>
      </c>
      <c r="K15" s="22">
        <v>7</v>
      </c>
      <c r="L15" s="22">
        <v>29</v>
      </c>
      <c r="M15" s="22">
        <v>0</v>
      </c>
      <c r="N15" s="22">
        <v>0</v>
      </c>
      <c r="O15" s="22">
        <v>25</v>
      </c>
      <c r="P15" s="13">
        <f t="shared" si="0"/>
        <v>179</v>
      </c>
      <c r="S15" s="17"/>
    </row>
    <row r="16" spans="1:19" s="15" customFormat="1" x14ac:dyDescent="0.35">
      <c r="A16" s="8" t="s">
        <v>34</v>
      </c>
      <c r="B16" s="22">
        <v>31</v>
      </c>
      <c r="C16" s="22">
        <v>26</v>
      </c>
      <c r="D16" s="22">
        <v>16</v>
      </c>
      <c r="E16" s="22">
        <v>45</v>
      </c>
      <c r="F16" s="22">
        <v>52</v>
      </c>
      <c r="G16" s="22">
        <v>17</v>
      </c>
      <c r="H16" s="22">
        <v>1</v>
      </c>
      <c r="I16" s="22">
        <v>1</v>
      </c>
      <c r="J16" s="22">
        <v>4</v>
      </c>
      <c r="K16" s="22">
        <v>4</v>
      </c>
      <c r="L16" s="22">
        <v>47</v>
      </c>
      <c r="M16" s="22">
        <v>11</v>
      </c>
      <c r="N16" s="22">
        <v>13</v>
      </c>
      <c r="O16" s="22">
        <v>38</v>
      </c>
      <c r="P16" s="13">
        <f t="shared" si="0"/>
        <v>306</v>
      </c>
      <c r="S16" s="17"/>
    </row>
    <row r="17" spans="1:19" s="15" customFormat="1" x14ac:dyDescent="0.35">
      <c r="A17" s="8" t="s">
        <v>35</v>
      </c>
      <c r="B17" s="22">
        <v>18</v>
      </c>
      <c r="C17" s="22">
        <v>66</v>
      </c>
      <c r="D17" s="22">
        <v>25</v>
      </c>
      <c r="E17" s="22">
        <v>73</v>
      </c>
      <c r="F17" s="22">
        <v>65</v>
      </c>
      <c r="G17" s="22">
        <v>26</v>
      </c>
      <c r="H17" s="22">
        <v>1</v>
      </c>
      <c r="I17" s="22">
        <v>18</v>
      </c>
      <c r="J17" s="22">
        <v>0</v>
      </c>
      <c r="K17" s="22">
        <v>3</v>
      </c>
      <c r="L17" s="22">
        <v>40</v>
      </c>
      <c r="M17" s="22">
        <v>0</v>
      </c>
      <c r="N17" s="22">
        <v>0</v>
      </c>
      <c r="O17" s="22">
        <v>56</v>
      </c>
      <c r="P17" s="13">
        <f t="shared" si="0"/>
        <v>391</v>
      </c>
      <c r="S17" s="17"/>
    </row>
    <row r="18" spans="1:19" s="15" customFormat="1" x14ac:dyDescent="0.35">
      <c r="A18" s="8" t="s">
        <v>36</v>
      </c>
      <c r="B18" s="22">
        <v>42</v>
      </c>
      <c r="C18" s="22">
        <v>35</v>
      </c>
      <c r="D18" s="22">
        <v>24</v>
      </c>
      <c r="E18" s="22">
        <v>52</v>
      </c>
      <c r="F18" s="22">
        <v>63</v>
      </c>
      <c r="G18" s="22">
        <v>35</v>
      </c>
      <c r="H18" s="22">
        <v>2</v>
      </c>
      <c r="I18" s="22">
        <v>3</v>
      </c>
      <c r="J18" s="22">
        <v>1</v>
      </c>
      <c r="K18" s="22">
        <v>8</v>
      </c>
      <c r="L18" s="22">
        <v>61</v>
      </c>
      <c r="M18" s="22">
        <v>6</v>
      </c>
      <c r="N18" s="22">
        <v>7</v>
      </c>
      <c r="O18" s="22">
        <v>39</v>
      </c>
      <c r="P18" s="13">
        <f t="shared" si="0"/>
        <v>378</v>
      </c>
      <c r="S18" s="17"/>
    </row>
    <row r="19" spans="1:19" s="15" customFormat="1" x14ac:dyDescent="0.35">
      <c r="A19" s="8" t="s">
        <v>37</v>
      </c>
      <c r="B19" s="22">
        <v>17</v>
      </c>
      <c r="C19" s="22">
        <v>7</v>
      </c>
      <c r="D19" s="22">
        <v>3</v>
      </c>
      <c r="E19" s="22">
        <v>27</v>
      </c>
      <c r="F19" s="22">
        <v>19</v>
      </c>
      <c r="G19" s="22">
        <v>20</v>
      </c>
      <c r="H19" s="22">
        <v>1</v>
      </c>
      <c r="I19" s="22">
        <v>1</v>
      </c>
      <c r="J19" s="22">
        <v>3</v>
      </c>
      <c r="K19" s="22">
        <v>5</v>
      </c>
      <c r="L19" s="22">
        <v>23</v>
      </c>
      <c r="M19" s="22">
        <v>0</v>
      </c>
      <c r="N19" s="22">
        <v>0</v>
      </c>
      <c r="O19" s="22">
        <v>23</v>
      </c>
      <c r="P19" s="13">
        <f t="shared" si="0"/>
        <v>149</v>
      </c>
      <c r="S19" s="17"/>
    </row>
    <row r="20" spans="1:19" s="15" customFormat="1" x14ac:dyDescent="0.35">
      <c r="A20" s="8" t="s">
        <v>38</v>
      </c>
      <c r="B20" s="22">
        <v>237</v>
      </c>
      <c r="C20" s="22">
        <v>394</v>
      </c>
      <c r="D20" s="22">
        <v>130</v>
      </c>
      <c r="E20" s="22">
        <v>439</v>
      </c>
      <c r="F20" s="22">
        <v>601</v>
      </c>
      <c r="G20" s="22">
        <v>216</v>
      </c>
      <c r="H20" s="22">
        <v>22</v>
      </c>
      <c r="I20" s="22">
        <v>35</v>
      </c>
      <c r="J20" s="22">
        <v>9</v>
      </c>
      <c r="K20" s="22">
        <v>55</v>
      </c>
      <c r="L20" s="22">
        <v>413</v>
      </c>
      <c r="M20" s="22">
        <v>7</v>
      </c>
      <c r="N20" s="22">
        <v>11</v>
      </c>
      <c r="O20" s="22">
        <v>585</v>
      </c>
      <c r="P20" s="13">
        <f t="shared" si="0"/>
        <v>3154</v>
      </c>
      <c r="S20" s="17"/>
    </row>
    <row r="21" spans="1:19" s="15" customFormat="1" x14ac:dyDescent="0.35">
      <c r="A21" s="8" t="s">
        <v>39</v>
      </c>
      <c r="B21" s="22">
        <v>22</v>
      </c>
      <c r="C21" s="22">
        <v>17</v>
      </c>
      <c r="D21" s="22">
        <v>9</v>
      </c>
      <c r="E21" s="22">
        <v>34</v>
      </c>
      <c r="F21" s="22">
        <v>31</v>
      </c>
      <c r="G21" s="22">
        <v>13</v>
      </c>
      <c r="H21" s="22">
        <v>1</v>
      </c>
      <c r="I21" s="22">
        <v>2</v>
      </c>
      <c r="J21" s="22">
        <v>0</v>
      </c>
      <c r="K21" s="22">
        <v>3</v>
      </c>
      <c r="L21" s="22">
        <v>28</v>
      </c>
      <c r="M21" s="22">
        <v>4</v>
      </c>
      <c r="N21" s="22">
        <v>0</v>
      </c>
      <c r="O21" s="22">
        <v>29</v>
      </c>
      <c r="P21" s="13">
        <f t="shared" si="0"/>
        <v>193</v>
      </c>
      <c r="S21" s="17"/>
    </row>
    <row r="22" spans="1:19" s="15" customFormat="1" x14ac:dyDescent="0.35">
      <c r="A22" s="8" t="s">
        <v>40</v>
      </c>
      <c r="B22" s="22">
        <v>1</v>
      </c>
      <c r="C22" s="22">
        <v>4</v>
      </c>
      <c r="D22" s="22">
        <v>0</v>
      </c>
      <c r="E22" s="22">
        <v>3</v>
      </c>
      <c r="F22" s="22">
        <v>5</v>
      </c>
      <c r="G22" s="22">
        <v>0</v>
      </c>
      <c r="H22" s="22">
        <v>0</v>
      </c>
      <c r="I22" s="22">
        <v>0</v>
      </c>
      <c r="J22" s="22">
        <v>0</v>
      </c>
      <c r="K22" s="22">
        <v>1</v>
      </c>
      <c r="L22" s="22">
        <v>4</v>
      </c>
      <c r="M22" s="22">
        <v>0</v>
      </c>
      <c r="N22" s="22">
        <v>1</v>
      </c>
      <c r="O22" s="22">
        <v>2</v>
      </c>
      <c r="P22" s="13">
        <f t="shared" si="0"/>
        <v>21</v>
      </c>
      <c r="S22" s="17"/>
    </row>
    <row r="23" spans="1:19" s="15" customFormat="1" x14ac:dyDescent="0.35">
      <c r="A23" s="8" t="s">
        <v>41</v>
      </c>
      <c r="B23" s="22">
        <v>25</v>
      </c>
      <c r="C23" s="22">
        <v>33</v>
      </c>
      <c r="D23" s="22">
        <v>11</v>
      </c>
      <c r="E23" s="22">
        <v>45</v>
      </c>
      <c r="F23" s="22">
        <v>58</v>
      </c>
      <c r="G23" s="22">
        <v>26</v>
      </c>
      <c r="H23" s="22">
        <v>2</v>
      </c>
      <c r="I23" s="22">
        <v>1</v>
      </c>
      <c r="J23" s="22">
        <v>0</v>
      </c>
      <c r="K23" s="22">
        <v>3</v>
      </c>
      <c r="L23" s="22">
        <v>33</v>
      </c>
      <c r="M23" s="22">
        <v>0</v>
      </c>
      <c r="N23" s="22">
        <v>0</v>
      </c>
      <c r="O23" s="22">
        <v>44</v>
      </c>
      <c r="P23" s="13">
        <f t="shared" si="0"/>
        <v>281</v>
      </c>
      <c r="S23" s="17"/>
    </row>
    <row r="24" spans="1:19" s="15" customFormat="1" x14ac:dyDescent="0.35">
      <c r="A24" s="8" t="s">
        <v>42</v>
      </c>
      <c r="B24" s="22">
        <v>94</v>
      </c>
      <c r="C24" s="33">
        <v>94</v>
      </c>
      <c r="D24" s="22">
        <v>27</v>
      </c>
      <c r="E24" s="33">
        <v>117</v>
      </c>
      <c r="F24" s="33">
        <v>168</v>
      </c>
      <c r="G24" s="22">
        <v>110</v>
      </c>
      <c r="H24" s="22">
        <v>21</v>
      </c>
      <c r="I24" s="22">
        <v>6</v>
      </c>
      <c r="J24" s="22">
        <v>1</v>
      </c>
      <c r="K24" s="22">
        <v>14</v>
      </c>
      <c r="L24" s="22">
        <v>197</v>
      </c>
      <c r="M24" s="22">
        <v>7</v>
      </c>
      <c r="N24" s="22">
        <v>6</v>
      </c>
      <c r="O24" s="22">
        <v>151</v>
      </c>
      <c r="P24" s="13">
        <f t="shared" si="0"/>
        <v>1013</v>
      </c>
      <c r="S24" s="17"/>
    </row>
    <row r="25" spans="1:19" s="15" customFormat="1" x14ac:dyDescent="0.35">
      <c r="A25" s="8" t="s">
        <v>43</v>
      </c>
      <c r="B25" s="22">
        <v>45</v>
      </c>
      <c r="C25" s="22">
        <v>74</v>
      </c>
      <c r="D25" s="22">
        <v>28</v>
      </c>
      <c r="E25" s="22">
        <v>86</v>
      </c>
      <c r="F25" s="22">
        <v>103</v>
      </c>
      <c r="G25" s="22">
        <v>40</v>
      </c>
      <c r="H25" s="22">
        <v>5</v>
      </c>
      <c r="I25" s="22">
        <v>3</v>
      </c>
      <c r="J25" s="22">
        <v>0</v>
      </c>
      <c r="K25" s="22">
        <v>7</v>
      </c>
      <c r="L25" s="22">
        <v>78</v>
      </c>
      <c r="M25" s="22">
        <v>6</v>
      </c>
      <c r="N25" s="22">
        <v>6</v>
      </c>
      <c r="O25" s="22">
        <v>89</v>
      </c>
      <c r="P25" s="13">
        <f t="shared" si="0"/>
        <v>570</v>
      </c>
      <c r="S25" s="17"/>
    </row>
    <row r="26" spans="1:19" s="15" customFormat="1" x14ac:dyDescent="0.35">
      <c r="A26" s="8" t="s">
        <v>44</v>
      </c>
      <c r="B26" s="22">
        <v>21</v>
      </c>
      <c r="C26" s="22">
        <v>21</v>
      </c>
      <c r="D26" s="22">
        <v>17</v>
      </c>
      <c r="E26" s="22">
        <v>39</v>
      </c>
      <c r="F26" s="22">
        <v>47</v>
      </c>
      <c r="G26" s="22">
        <v>32</v>
      </c>
      <c r="H26" s="22">
        <v>2</v>
      </c>
      <c r="I26" s="22">
        <v>2</v>
      </c>
      <c r="J26" s="22">
        <v>0</v>
      </c>
      <c r="K26" s="22">
        <v>1</v>
      </c>
      <c r="L26" s="22">
        <v>50</v>
      </c>
      <c r="M26" s="22">
        <v>2</v>
      </c>
      <c r="N26" s="22">
        <v>2</v>
      </c>
      <c r="O26" s="22">
        <v>46</v>
      </c>
      <c r="P26" s="13">
        <f t="shared" si="0"/>
        <v>282</v>
      </c>
      <c r="S26" s="17"/>
    </row>
    <row r="27" spans="1:19" s="15" customFormat="1" x14ac:dyDescent="0.35">
      <c r="A27" s="24" t="s">
        <v>45</v>
      </c>
      <c r="B27" s="30">
        <f>SUM(B7:B26)</f>
        <v>1102</v>
      </c>
      <c r="C27" s="30">
        <f t="shared" ref="C27:O27" si="1">SUM(C7:C26)</f>
        <v>1427</v>
      </c>
      <c r="D27" s="30">
        <f t="shared" si="1"/>
        <v>549</v>
      </c>
      <c r="E27" s="30">
        <f t="shared" si="1"/>
        <v>1913</v>
      </c>
      <c r="F27" s="30">
        <f t="shared" si="1"/>
        <v>2351</v>
      </c>
      <c r="G27" s="30">
        <f t="shared" si="1"/>
        <v>1082</v>
      </c>
      <c r="H27" s="30">
        <f t="shared" si="1"/>
        <v>133</v>
      </c>
      <c r="I27" s="30">
        <f t="shared" si="1"/>
        <v>171</v>
      </c>
      <c r="J27" s="30">
        <f t="shared" si="1"/>
        <v>41</v>
      </c>
      <c r="K27" s="30">
        <f t="shared" si="1"/>
        <v>176</v>
      </c>
      <c r="L27" s="30">
        <f t="shared" si="1"/>
        <v>1936</v>
      </c>
      <c r="M27" s="30">
        <f t="shared" si="1"/>
        <v>65</v>
      </c>
      <c r="N27" s="30">
        <f t="shared" si="1"/>
        <v>57</v>
      </c>
      <c r="O27" s="30">
        <f t="shared" si="1"/>
        <v>2054</v>
      </c>
      <c r="P27" s="30">
        <f>SUM(B27:O27)</f>
        <v>13057</v>
      </c>
    </row>
    <row r="28" spans="1:19" ht="30" customHeight="1" x14ac:dyDescent="0.35">
      <c r="A28" s="191"/>
      <c r="B28" s="191"/>
      <c r="C28" s="191"/>
      <c r="D28" s="191"/>
      <c r="E28" s="191"/>
      <c r="F28" s="191"/>
      <c r="G28" s="191"/>
      <c r="H28" s="191"/>
      <c r="I28" s="191"/>
      <c r="J28" s="191"/>
      <c r="K28" s="191"/>
      <c r="L28" s="191"/>
      <c r="M28" s="191"/>
      <c r="N28" s="191"/>
      <c r="O28" s="191"/>
      <c r="P28" s="191"/>
    </row>
    <row r="29" spans="1:19" s="14" customFormat="1" x14ac:dyDescent="0.35">
      <c r="A29" s="190" t="s">
        <v>242</v>
      </c>
      <c r="B29" s="190"/>
      <c r="C29" s="190"/>
      <c r="D29" s="190"/>
      <c r="E29" s="190"/>
      <c r="F29" s="190"/>
      <c r="G29" s="190"/>
      <c r="H29" s="190"/>
      <c r="I29" s="190"/>
      <c r="J29" s="190"/>
      <c r="K29" s="190"/>
      <c r="L29" s="190"/>
      <c r="M29" s="190"/>
      <c r="N29" s="190"/>
      <c r="O29" s="190"/>
      <c r="P29" s="190"/>
    </row>
    <row r="30" spans="1:19" s="14" customFormat="1" x14ac:dyDescent="0.35">
      <c r="A30" s="187" t="s">
        <v>13</v>
      </c>
      <c r="B30" s="186" t="s">
        <v>53</v>
      </c>
      <c r="C30" s="186"/>
      <c r="D30" s="186"/>
      <c r="E30" s="186"/>
      <c r="F30" s="186"/>
      <c r="G30" s="186"/>
      <c r="H30" s="186"/>
      <c r="I30" s="186"/>
      <c r="J30" s="186"/>
      <c r="K30" s="186"/>
      <c r="L30" s="186"/>
      <c r="M30" s="186"/>
      <c r="N30" s="186"/>
      <c r="O30" s="186"/>
      <c r="P30" s="186"/>
    </row>
    <row r="31" spans="1:19" s="14" customFormat="1" ht="48" customHeight="1" x14ac:dyDescent="0.35">
      <c r="A31" s="187"/>
      <c r="B31" s="22" t="s">
        <v>54</v>
      </c>
      <c r="C31" s="22" t="s">
        <v>55</v>
      </c>
      <c r="D31" s="22" t="s">
        <v>56</v>
      </c>
      <c r="E31" s="22" t="s">
        <v>57</v>
      </c>
      <c r="F31" s="22" t="s">
        <v>58</v>
      </c>
      <c r="G31" s="22" t="s">
        <v>59</v>
      </c>
      <c r="H31" s="22" t="s">
        <v>60</v>
      </c>
      <c r="I31" s="22" t="s">
        <v>61</v>
      </c>
      <c r="J31" s="22" t="s">
        <v>62</v>
      </c>
      <c r="K31" s="22" t="s">
        <v>63</v>
      </c>
      <c r="L31" s="22" t="s">
        <v>64</v>
      </c>
      <c r="M31" s="22" t="s">
        <v>65</v>
      </c>
      <c r="N31" s="22" t="s">
        <v>66</v>
      </c>
      <c r="O31" s="22" t="s">
        <v>67</v>
      </c>
      <c r="P31" s="23" t="s">
        <v>68</v>
      </c>
    </row>
    <row r="32" spans="1:19" s="14" customFormat="1" x14ac:dyDescent="0.35">
      <c r="A32" s="8" t="s">
        <v>15</v>
      </c>
      <c r="B32" s="31">
        <v>29</v>
      </c>
      <c r="C32" s="31">
        <v>28</v>
      </c>
      <c r="D32" s="31">
        <v>10</v>
      </c>
      <c r="E32" s="31">
        <v>30</v>
      </c>
      <c r="F32" s="31">
        <v>36</v>
      </c>
      <c r="G32" s="31">
        <v>13</v>
      </c>
      <c r="H32" s="31">
        <v>2</v>
      </c>
      <c r="I32" s="31">
        <v>0</v>
      </c>
      <c r="J32" s="31">
        <v>0</v>
      </c>
      <c r="K32" s="31">
        <v>2</v>
      </c>
      <c r="L32" s="31">
        <v>39</v>
      </c>
      <c r="M32" s="31">
        <v>0</v>
      </c>
      <c r="N32" s="31">
        <v>0</v>
      </c>
      <c r="O32" s="31">
        <v>39</v>
      </c>
      <c r="P32" s="28">
        <f t="shared" ref="P32" si="2">SUM(B32:O32)</f>
        <v>228</v>
      </c>
    </row>
    <row r="33" spans="1:18" s="14" customFormat="1" x14ac:dyDescent="0.35">
      <c r="A33" s="8" t="s">
        <v>16</v>
      </c>
      <c r="B33" s="31">
        <v>419</v>
      </c>
      <c r="C33" s="31">
        <v>696</v>
      </c>
      <c r="D33" s="31">
        <v>209</v>
      </c>
      <c r="E33" s="31">
        <v>770</v>
      </c>
      <c r="F33" s="31">
        <v>985</v>
      </c>
      <c r="G33" s="31">
        <v>375</v>
      </c>
      <c r="H33" s="31">
        <v>63</v>
      </c>
      <c r="I33" s="31">
        <v>94</v>
      </c>
      <c r="J33" s="31">
        <v>14</v>
      </c>
      <c r="K33" s="31">
        <v>48</v>
      </c>
      <c r="L33" s="31">
        <v>787</v>
      </c>
      <c r="M33" s="31">
        <v>25</v>
      </c>
      <c r="N33" s="31">
        <v>18</v>
      </c>
      <c r="O33" s="31">
        <v>971</v>
      </c>
      <c r="P33" s="28">
        <f>SUM(B33:O33)</f>
        <v>5474</v>
      </c>
    </row>
    <row r="34" spans="1:18" s="14" customFormat="1" x14ac:dyDescent="0.35">
      <c r="A34" s="8" t="s">
        <v>17</v>
      </c>
      <c r="B34" s="31">
        <v>7</v>
      </c>
      <c r="C34" s="31">
        <v>7</v>
      </c>
      <c r="D34" s="31">
        <v>7</v>
      </c>
      <c r="E34" s="31">
        <v>13</v>
      </c>
      <c r="F34" s="31">
        <v>11</v>
      </c>
      <c r="G34" s="31">
        <v>11</v>
      </c>
      <c r="H34" s="31">
        <v>0</v>
      </c>
      <c r="I34" s="31">
        <v>1</v>
      </c>
      <c r="J34" s="31">
        <v>2</v>
      </c>
      <c r="K34" s="31">
        <v>0</v>
      </c>
      <c r="L34" s="31">
        <v>11</v>
      </c>
      <c r="M34" s="31">
        <v>0</v>
      </c>
      <c r="N34" s="31">
        <v>0</v>
      </c>
      <c r="O34" s="31">
        <v>12</v>
      </c>
      <c r="P34" s="28">
        <f t="shared" ref="P34:P40" si="3">SUM(B34:O34)</f>
        <v>82</v>
      </c>
    </row>
    <row r="35" spans="1:18" s="14" customFormat="1" x14ac:dyDescent="0.35">
      <c r="A35" s="8" t="s">
        <v>18</v>
      </c>
      <c r="B35" s="31">
        <v>225</v>
      </c>
      <c r="C35" s="31">
        <v>202</v>
      </c>
      <c r="D35" s="31">
        <v>111</v>
      </c>
      <c r="E35" s="31">
        <v>374</v>
      </c>
      <c r="F35" s="31">
        <v>451</v>
      </c>
      <c r="G35" s="31">
        <v>255</v>
      </c>
      <c r="H35" s="31">
        <v>42</v>
      </c>
      <c r="I35" s="31">
        <v>17</v>
      </c>
      <c r="J35" s="31">
        <v>7</v>
      </c>
      <c r="K35" s="31">
        <v>31</v>
      </c>
      <c r="L35" s="31">
        <v>396</v>
      </c>
      <c r="M35" s="31">
        <v>15</v>
      </c>
      <c r="N35" s="31">
        <v>9</v>
      </c>
      <c r="O35" s="31">
        <v>362</v>
      </c>
      <c r="P35" s="28">
        <f t="shared" si="3"/>
        <v>2497</v>
      </c>
    </row>
    <row r="36" spans="1:18" s="14" customFormat="1" ht="13.15" customHeight="1" x14ac:dyDescent="0.35">
      <c r="A36" s="8" t="s">
        <v>19</v>
      </c>
      <c r="B36" s="31">
        <v>28</v>
      </c>
      <c r="C36" s="31">
        <v>43</v>
      </c>
      <c r="D36" s="31">
        <v>17</v>
      </c>
      <c r="E36" s="31">
        <v>60</v>
      </c>
      <c r="F36" s="31">
        <v>74</v>
      </c>
      <c r="G36" s="31">
        <v>51</v>
      </c>
      <c r="H36" s="31">
        <v>2</v>
      </c>
      <c r="I36" s="31">
        <v>3</v>
      </c>
      <c r="J36" s="31">
        <v>0</v>
      </c>
      <c r="K36" s="31">
        <v>13</v>
      </c>
      <c r="L36" s="31">
        <v>70</v>
      </c>
      <c r="M36" s="31">
        <v>0</v>
      </c>
      <c r="N36" s="31">
        <v>3</v>
      </c>
      <c r="O36" s="31">
        <v>64</v>
      </c>
      <c r="P36" s="28">
        <f t="shared" si="3"/>
        <v>428</v>
      </c>
    </row>
    <row r="37" spans="1:18" s="14" customFormat="1" x14ac:dyDescent="0.35">
      <c r="A37" s="8" t="s">
        <v>20</v>
      </c>
      <c r="B37" s="31">
        <v>3</v>
      </c>
      <c r="C37" s="31">
        <v>6</v>
      </c>
      <c r="D37" s="31">
        <v>5</v>
      </c>
      <c r="E37" s="31">
        <v>7</v>
      </c>
      <c r="F37" s="31">
        <v>7</v>
      </c>
      <c r="G37" s="31">
        <v>1</v>
      </c>
      <c r="H37" s="31">
        <v>0</v>
      </c>
      <c r="I37" s="31">
        <v>1</v>
      </c>
      <c r="J37" s="31">
        <v>1</v>
      </c>
      <c r="K37" s="31">
        <v>2</v>
      </c>
      <c r="L37" s="31">
        <v>9</v>
      </c>
      <c r="M37" s="31">
        <v>0</v>
      </c>
      <c r="N37" s="31">
        <v>0</v>
      </c>
      <c r="O37" s="31">
        <v>8</v>
      </c>
      <c r="P37" s="28">
        <f t="shared" si="3"/>
        <v>50</v>
      </c>
    </row>
    <row r="38" spans="1:18" s="14" customFormat="1" x14ac:dyDescent="0.35">
      <c r="A38" s="8" t="s">
        <v>21</v>
      </c>
      <c r="B38" s="31">
        <v>255</v>
      </c>
      <c r="C38" s="31">
        <v>349</v>
      </c>
      <c r="D38" s="31">
        <v>144</v>
      </c>
      <c r="E38" s="31">
        <v>479</v>
      </c>
      <c r="F38" s="31">
        <v>579</v>
      </c>
      <c r="G38" s="31">
        <v>255</v>
      </c>
      <c r="H38" s="31">
        <v>22</v>
      </c>
      <c r="I38" s="31">
        <v>48</v>
      </c>
      <c r="J38" s="31">
        <v>8</v>
      </c>
      <c r="K38" s="31">
        <v>60</v>
      </c>
      <c r="L38" s="31">
        <v>436</v>
      </c>
      <c r="M38" s="31">
        <v>21</v>
      </c>
      <c r="N38" s="31">
        <v>25</v>
      </c>
      <c r="O38" s="31">
        <v>433</v>
      </c>
      <c r="P38" s="28">
        <f t="shared" si="3"/>
        <v>3114</v>
      </c>
    </row>
    <row r="39" spans="1:18" s="14" customFormat="1" x14ac:dyDescent="0.35">
      <c r="A39" s="8" t="s">
        <v>22</v>
      </c>
      <c r="B39" s="31">
        <v>136</v>
      </c>
      <c r="C39" s="31">
        <v>96</v>
      </c>
      <c r="D39" s="31">
        <v>46</v>
      </c>
      <c r="E39" s="31">
        <v>180</v>
      </c>
      <c r="F39" s="31">
        <v>208</v>
      </c>
      <c r="G39" s="31">
        <v>121</v>
      </c>
      <c r="H39" s="31">
        <v>2</v>
      </c>
      <c r="I39" s="31">
        <v>7</v>
      </c>
      <c r="J39" s="31">
        <v>9</v>
      </c>
      <c r="K39" s="31">
        <v>20</v>
      </c>
      <c r="L39" s="31">
        <v>188</v>
      </c>
      <c r="M39" s="31">
        <v>4</v>
      </c>
      <c r="N39" s="31">
        <v>2</v>
      </c>
      <c r="O39" s="31">
        <v>165</v>
      </c>
      <c r="P39" s="28">
        <f t="shared" si="3"/>
        <v>1184</v>
      </c>
    </row>
    <row r="40" spans="1:18" s="14" customFormat="1" x14ac:dyDescent="0.35">
      <c r="A40" s="24" t="s">
        <v>45</v>
      </c>
      <c r="B40" s="30">
        <f t="shared" ref="B40:O40" si="4">SUM(B32:B39)</f>
        <v>1102</v>
      </c>
      <c r="C40" s="30">
        <f t="shared" si="4"/>
        <v>1427</v>
      </c>
      <c r="D40" s="30">
        <f t="shared" si="4"/>
        <v>549</v>
      </c>
      <c r="E40" s="30">
        <f t="shared" si="4"/>
        <v>1913</v>
      </c>
      <c r="F40" s="30">
        <f t="shared" si="4"/>
        <v>2351</v>
      </c>
      <c r="G40" s="30">
        <f t="shared" si="4"/>
        <v>1082</v>
      </c>
      <c r="H40" s="30">
        <f t="shared" si="4"/>
        <v>133</v>
      </c>
      <c r="I40" s="30">
        <f t="shared" si="4"/>
        <v>171</v>
      </c>
      <c r="J40" s="30">
        <f t="shared" si="4"/>
        <v>41</v>
      </c>
      <c r="K40" s="30">
        <f t="shared" si="4"/>
        <v>176</v>
      </c>
      <c r="L40" s="30">
        <f t="shared" si="4"/>
        <v>1936</v>
      </c>
      <c r="M40" s="30">
        <f t="shared" si="4"/>
        <v>65</v>
      </c>
      <c r="N40" s="30">
        <f t="shared" si="4"/>
        <v>57</v>
      </c>
      <c r="O40" s="30">
        <f t="shared" si="4"/>
        <v>2054</v>
      </c>
      <c r="P40" s="32">
        <f t="shared" si="3"/>
        <v>13057</v>
      </c>
    </row>
    <row r="41" spans="1:18" s="14" customFormat="1" x14ac:dyDescent="0.35">
      <c r="A41" s="7"/>
      <c r="B41" s="13"/>
      <c r="C41" s="13"/>
      <c r="D41" s="13"/>
      <c r="E41" s="13"/>
      <c r="F41" s="13"/>
      <c r="G41" s="13"/>
      <c r="H41" s="13"/>
      <c r="I41" s="13"/>
      <c r="J41" s="13"/>
      <c r="K41" s="13"/>
      <c r="L41" s="13"/>
      <c r="M41" s="13"/>
      <c r="N41" s="13"/>
      <c r="O41" s="13"/>
      <c r="P41" s="28"/>
    </row>
    <row r="42" spans="1:18" x14ac:dyDescent="0.35">
      <c r="A42" s="174" t="s">
        <v>215</v>
      </c>
      <c r="B42" s="174"/>
      <c r="C42" s="174"/>
      <c r="D42" s="174"/>
      <c r="E42" s="174"/>
      <c r="F42" s="174"/>
      <c r="G42" s="174"/>
      <c r="H42" s="174"/>
      <c r="I42" s="174"/>
      <c r="J42" s="174"/>
      <c r="K42" s="174"/>
      <c r="L42" s="174"/>
      <c r="M42" s="174"/>
      <c r="N42" s="174"/>
      <c r="O42" s="174"/>
      <c r="P42" s="174"/>
      <c r="Q42" s="174"/>
      <c r="R42" s="174"/>
    </row>
    <row r="43" spans="1:18" x14ac:dyDescent="0.35">
      <c r="A43" s="71" t="str">
        <f>+'3.1.1'!A29</f>
        <v>Note: Statistics after 28 March 2020 by region are based upon 'principal place of business' and not 'registered office'.</v>
      </c>
    </row>
    <row r="45" spans="1:18" x14ac:dyDescent="0.35">
      <c r="A45" s="11" t="s">
        <v>12</v>
      </c>
    </row>
  </sheetData>
  <mergeCells count="10">
    <mergeCell ref="B30:P30"/>
    <mergeCell ref="A5:A6"/>
    <mergeCell ref="A30:A31"/>
    <mergeCell ref="A1:P1"/>
    <mergeCell ref="A2:P2"/>
    <mergeCell ref="A3:P3"/>
    <mergeCell ref="A4:P4"/>
    <mergeCell ref="A29:P29"/>
    <mergeCell ref="B5:P5"/>
    <mergeCell ref="A28:P28"/>
  </mergeCells>
  <hyperlinks>
    <hyperlink ref="A45" r:id="rId1" xr:uid="{00000000-0004-0000-0300-000000000000}"/>
  </hyperlinks>
  <pageMargins left="0.70866141732283472" right="0.70866141732283472" top="0.74803149606299213" bottom="0.74803149606299213" header="0.31496062992125984" footer="0.31496062992125984"/>
  <pageSetup paperSize="9" scale="67" fitToHeight="0" orientation="landscape" r:id="rId2"/>
  <rowBreaks count="1" manualBreakCount="1">
    <brk id="28" max="15"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B78"/>
  <sheetViews>
    <sheetView workbookViewId="0">
      <selection activeCell="D18" sqref="D18"/>
    </sheetView>
  </sheetViews>
  <sheetFormatPr defaultColWidth="11.54296875" defaultRowHeight="14.5" x14ac:dyDescent="0.35"/>
  <cols>
    <col min="1" max="1" width="32.26953125" style="14" customWidth="1"/>
    <col min="2" max="2" width="15.7265625" style="58" customWidth="1"/>
    <col min="3" max="4" width="12.7265625" style="58" customWidth="1"/>
    <col min="5" max="32" width="12.7265625" style="14" customWidth="1"/>
    <col min="33" max="33" width="10.7265625" style="14" customWidth="1"/>
    <col min="34" max="157" width="11.54296875" style="14"/>
    <col min="158" max="158" width="51.54296875" style="14" customWidth="1"/>
    <col min="159" max="160" width="11.54296875" style="14"/>
    <col min="161" max="161" width="12" style="14" customWidth="1"/>
    <col min="162" max="413" width="11.54296875" style="14"/>
    <col min="414" max="414" width="51.54296875" style="14" customWidth="1"/>
    <col min="415" max="416" width="11.54296875" style="14"/>
    <col min="417" max="417" width="12" style="14" customWidth="1"/>
    <col min="418" max="669" width="11.54296875" style="14"/>
    <col min="670" max="670" width="51.54296875" style="14" customWidth="1"/>
    <col min="671" max="672" width="11.54296875" style="14"/>
    <col min="673" max="673" width="12" style="14" customWidth="1"/>
    <col min="674" max="925" width="11.54296875" style="14"/>
    <col min="926" max="926" width="51.54296875" style="14" customWidth="1"/>
    <col min="927" max="928" width="11.54296875" style="14"/>
    <col min="929" max="929" width="12" style="14" customWidth="1"/>
    <col min="930" max="1181" width="11.54296875" style="14"/>
    <col min="1182" max="1182" width="51.54296875" style="14" customWidth="1"/>
    <col min="1183" max="1184" width="11.54296875" style="14"/>
    <col min="1185" max="1185" width="12" style="14" customWidth="1"/>
    <col min="1186" max="1437" width="11.54296875" style="14"/>
    <col min="1438" max="1438" width="51.54296875" style="14" customWidth="1"/>
    <col min="1439" max="1440" width="11.54296875" style="14"/>
    <col min="1441" max="1441" width="12" style="14" customWidth="1"/>
    <col min="1442" max="1693" width="11.54296875" style="14"/>
    <col min="1694" max="1694" width="51.54296875" style="14" customWidth="1"/>
    <col min="1695" max="1696" width="11.54296875" style="14"/>
    <col min="1697" max="1697" width="12" style="14" customWidth="1"/>
    <col min="1698" max="1949" width="11.54296875" style="14"/>
    <col min="1950" max="1950" width="51.54296875" style="14" customWidth="1"/>
    <col min="1951" max="1952" width="11.54296875" style="14"/>
    <col min="1953" max="1953" width="12" style="14" customWidth="1"/>
    <col min="1954" max="2205" width="11.54296875" style="14"/>
    <col min="2206" max="2206" width="51.54296875" style="14" customWidth="1"/>
    <col min="2207" max="2208" width="11.54296875" style="14"/>
    <col min="2209" max="2209" width="12" style="14" customWidth="1"/>
    <col min="2210" max="2461" width="11.54296875" style="14"/>
    <col min="2462" max="2462" width="51.54296875" style="14" customWidth="1"/>
    <col min="2463" max="2464" width="11.54296875" style="14"/>
    <col min="2465" max="2465" width="12" style="14" customWidth="1"/>
    <col min="2466" max="2717" width="11.54296875" style="14"/>
    <col min="2718" max="2718" width="51.54296875" style="14" customWidth="1"/>
    <col min="2719" max="2720" width="11.54296875" style="14"/>
    <col min="2721" max="2721" width="12" style="14" customWidth="1"/>
    <col min="2722" max="2973" width="11.54296875" style="14"/>
    <col min="2974" max="2974" width="51.54296875" style="14" customWidth="1"/>
    <col min="2975" max="2976" width="11.54296875" style="14"/>
    <col min="2977" max="2977" width="12" style="14" customWidth="1"/>
    <col min="2978" max="3229" width="11.54296875" style="14"/>
    <col min="3230" max="3230" width="51.54296875" style="14" customWidth="1"/>
    <col min="3231" max="3232" width="11.54296875" style="14"/>
    <col min="3233" max="3233" width="12" style="14" customWidth="1"/>
    <col min="3234" max="3485" width="11.54296875" style="14"/>
    <col min="3486" max="3486" width="51.54296875" style="14" customWidth="1"/>
    <col min="3487" max="3488" width="11.54296875" style="14"/>
    <col min="3489" max="3489" width="12" style="14" customWidth="1"/>
    <col min="3490" max="3741" width="11.54296875" style="14"/>
    <col min="3742" max="3742" width="51.54296875" style="14" customWidth="1"/>
    <col min="3743" max="3744" width="11.54296875" style="14"/>
    <col min="3745" max="3745" width="12" style="14" customWidth="1"/>
    <col min="3746" max="3997" width="11.54296875" style="14"/>
    <col min="3998" max="3998" width="51.54296875" style="14" customWidth="1"/>
    <col min="3999" max="4000" width="11.54296875" style="14"/>
    <col min="4001" max="4001" width="12" style="14" customWidth="1"/>
    <col min="4002" max="4253" width="11.54296875" style="14"/>
    <col min="4254" max="4254" width="51.54296875" style="14" customWidth="1"/>
    <col min="4255" max="4256" width="11.54296875" style="14"/>
    <col min="4257" max="4257" width="12" style="14" customWidth="1"/>
    <col min="4258" max="4509" width="11.54296875" style="14"/>
    <col min="4510" max="4510" width="51.54296875" style="14" customWidth="1"/>
    <col min="4511" max="4512" width="11.54296875" style="14"/>
    <col min="4513" max="4513" width="12" style="14" customWidth="1"/>
    <col min="4514" max="4765" width="11.54296875" style="14"/>
    <col min="4766" max="4766" width="51.54296875" style="14" customWidth="1"/>
    <col min="4767" max="4768" width="11.54296875" style="14"/>
    <col min="4769" max="4769" width="12" style="14" customWidth="1"/>
    <col min="4770" max="5021" width="11.54296875" style="14"/>
    <col min="5022" max="5022" width="51.54296875" style="14" customWidth="1"/>
    <col min="5023" max="5024" width="11.54296875" style="14"/>
    <col min="5025" max="5025" width="12" style="14" customWidth="1"/>
    <col min="5026" max="5277" width="11.54296875" style="14"/>
    <col min="5278" max="5278" width="51.54296875" style="14" customWidth="1"/>
    <col min="5279" max="5280" width="11.54296875" style="14"/>
    <col min="5281" max="5281" width="12" style="14" customWidth="1"/>
    <col min="5282" max="5533" width="11.54296875" style="14"/>
    <col min="5534" max="5534" width="51.54296875" style="14" customWidth="1"/>
    <col min="5535" max="5536" width="11.54296875" style="14"/>
    <col min="5537" max="5537" width="12" style="14" customWidth="1"/>
    <col min="5538" max="5789" width="11.54296875" style="14"/>
    <col min="5790" max="5790" width="51.54296875" style="14" customWidth="1"/>
    <col min="5791" max="5792" width="11.54296875" style="14"/>
    <col min="5793" max="5793" width="12" style="14" customWidth="1"/>
    <col min="5794" max="6045" width="11.54296875" style="14"/>
    <col min="6046" max="6046" width="51.54296875" style="14" customWidth="1"/>
    <col min="6047" max="6048" width="11.54296875" style="14"/>
    <col min="6049" max="6049" width="12" style="14" customWidth="1"/>
    <col min="6050" max="6301" width="11.54296875" style="14"/>
    <col min="6302" max="6302" width="51.54296875" style="14" customWidth="1"/>
    <col min="6303" max="6304" width="11.54296875" style="14"/>
    <col min="6305" max="6305" width="12" style="14" customWidth="1"/>
    <col min="6306" max="6557" width="11.54296875" style="14"/>
    <col min="6558" max="6558" width="51.54296875" style="14" customWidth="1"/>
    <col min="6559" max="6560" width="11.54296875" style="14"/>
    <col min="6561" max="6561" width="12" style="14" customWidth="1"/>
    <col min="6562" max="6813" width="11.54296875" style="14"/>
    <col min="6814" max="6814" width="51.54296875" style="14" customWidth="1"/>
    <col min="6815" max="6816" width="11.54296875" style="14"/>
    <col min="6817" max="6817" width="12" style="14" customWidth="1"/>
    <col min="6818" max="7069" width="11.54296875" style="14"/>
    <col min="7070" max="7070" width="51.54296875" style="14" customWidth="1"/>
    <col min="7071" max="7072" width="11.54296875" style="14"/>
    <col min="7073" max="7073" width="12" style="14" customWidth="1"/>
    <col min="7074" max="7325" width="11.54296875" style="14"/>
    <col min="7326" max="7326" width="51.54296875" style="14" customWidth="1"/>
    <col min="7327" max="7328" width="11.54296875" style="14"/>
    <col min="7329" max="7329" width="12" style="14" customWidth="1"/>
    <col min="7330" max="7581" width="11.54296875" style="14"/>
    <col min="7582" max="7582" width="51.54296875" style="14" customWidth="1"/>
    <col min="7583" max="7584" width="11.54296875" style="14"/>
    <col min="7585" max="7585" width="12" style="14" customWidth="1"/>
    <col min="7586" max="7837" width="11.54296875" style="14"/>
    <col min="7838" max="7838" width="51.54296875" style="14" customWidth="1"/>
    <col min="7839" max="7840" width="11.54296875" style="14"/>
    <col min="7841" max="7841" width="12" style="14" customWidth="1"/>
    <col min="7842" max="8093" width="11.54296875" style="14"/>
    <col min="8094" max="8094" width="51.54296875" style="14" customWidth="1"/>
    <col min="8095" max="8096" width="11.54296875" style="14"/>
    <col min="8097" max="8097" width="12" style="14" customWidth="1"/>
    <col min="8098" max="8349" width="11.54296875" style="14"/>
    <col min="8350" max="8350" width="51.54296875" style="14" customWidth="1"/>
    <col min="8351" max="8352" width="11.54296875" style="14"/>
    <col min="8353" max="8353" width="12" style="14" customWidth="1"/>
    <col min="8354" max="8605" width="11.54296875" style="14"/>
    <col min="8606" max="8606" width="51.54296875" style="14" customWidth="1"/>
    <col min="8607" max="8608" width="11.54296875" style="14"/>
    <col min="8609" max="8609" width="12" style="14" customWidth="1"/>
    <col min="8610" max="8861" width="11.54296875" style="14"/>
    <col min="8862" max="8862" width="51.54296875" style="14" customWidth="1"/>
    <col min="8863" max="8864" width="11.54296875" style="14"/>
    <col min="8865" max="8865" width="12" style="14" customWidth="1"/>
    <col min="8866" max="9117" width="11.54296875" style="14"/>
    <col min="9118" max="9118" width="51.54296875" style="14" customWidth="1"/>
    <col min="9119" max="9120" width="11.54296875" style="14"/>
    <col min="9121" max="9121" width="12" style="14" customWidth="1"/>
    <col min="9122" max="9373" width="11.54296875" style="14"/>
    <col min="9374" max="9374" width="51.54296875" style="14" customWidth="1"/>
    <col min="9375" max="9376" width="11.54296875" style="14"/>
    <col min="9377" max="9377" width="12" style="14" customWidth="1"/>
    <col min="9378" max="9629" width="11.54296875" style="14"/>
    <col min="9630" max="9630" width="51.54296875" style="14" customWidth="1"/>
    <col min="9631" max="9632" width="11.54296875" style="14"/>
    <col min="9633" max="9633" width="12" style="14" customWidth="1"/>
    <col min="9634" max="9885" width="11.54296875" style="14"/>
    <col min="9886" max="9886" width="51.54296875" style="14" customWidth="1"/>
    <col min="9887" max="9888" width="11.54296875" style="14"/>
    <col min="9889" max="9889" width="12" style="14" customWidth="1"/>
    <col min="9890" max="10141" width="11.54296875" style="14"/>
    <col min="10142" max="10142" width="51.54296875" style="14" customWidth="1"/>
    <col min="10143" max="10144" width="11.54296875" style="14"/>
    <col min="10145" max="10145" width="12" style="14" customWidth="1"/>
    <col min="10146" max="10397" width="11.54296875" style="14"/>
    <col min="10398" max="10398" width="51.54296875" style="14" customWidth="1"/>
    <col min="10399" max="10400" width="11.54296875" style="14"/>
    <col min="10401" max="10401" width="12" style="14" customWidth="1"/>
    <col min="10402" max="10653" width="11.54296875" style="14"/>
    <col min="10654" max="10654" width="51.54296875" style="14" customWidth="1"/>
    <col min="10655" max="10656" width="11.54296875" style="14"/>
    <col min="10657" max="10657" width="12" style="14" customWidth="1"/>
    <col min="10658" max="10909" width="11.54296875" style="14"/>
    <col min="10910" max="10910" width="51.54296875" style="14" customWidth="1"/>
    <col min="10911" max="10912" width="11.54296875" style="14"/>
    <col min="10913" max="10913" width="12" style="14" customWidth="1"/>
    <col min="10914" max="11165" width="11.54296875" style="14"/>
    <col min="11166" max="11166" width="51.54296875" style="14" customWidth="1"/>
    <col min="11167" max="11168" width="11.54296875" style="14"/>
    <col min="11169" max="11169" width="12" style="14" customWidth="1"/>
    <col min="11170" max="11421" width="11.54296875" style="14"/>
    <col min="11422" max="11422" width="51.54296875" style="14" customWidth="1"/>
    <col min="11423" max="11424" width="11.54296875" style="14"/>
    <col min="11425" max="11425" width="12" style="14" customWidth="1"/>
    <col min="11426" max="11677" width="11.54296875" style="14"/>
    <col min="11678" max="11678" width="51.54296875" style="14" customWidth="1"/>
    <col min="11679" max="11680" width="11.54296875" style="14"/>
    <col min="11681" max="11681" width="12" style="14" customWidth="1"/>
    <col min="11682" max="11933" width="11.54296875" style="14"/>
    <col min="11934" max="11934" width="51.54296875" style="14" customWidth="1"/>
    <col min="11935" max="11936" width="11.54296875" style="14"/>
    <col min="11937" max="11937" width="12" style="14" customWidth="1"/>
    <col min="11938" max="12189" width="11.54296875" style="14"/>
    <col min="12190" max="12190" width="51.54296875" style="14" customWidth="1"/>
    <col min="12191" max="12192" width="11.54296875" style="14"/>
    <col min="12193" max="12193" width="12" style="14" customWidth="1"/>
    <col min="12194" max="12445" width="11.54296875" style="14"/>
    <col min="12446" max="12446" width="51.54296875" style="14" customWidth="1"/>
    <col min="12447" max="12448" width="11.54296875" style="14"/>
    <col min="12449" max="12449" width="12" style="14" customWidth="1"/>
    <col min="12450" max="12701" width="11.54296875" style="14"/>
    <col min="12702" max="12702" width="51.54296875" style="14" customWidth="1"/>
    <col min="12703" max="12704" width="11.54296875" style="14"/>
    <col min="12705" max="12705" width="12" style="14" customWidth="1"/>
    <col min="12706" max="12957" width="11.54296875" style="14"/>
    <col min="12958" max="12958" width="51.54296875" style="14" customWidth="1"/>
    <col min="12959" max="12960" width="11.54296875" style="14"/>
    <col min="12961" max="12961" width="12" style="14" customWidth="1"/>
    <col min="12962" max="13213" width="11.54296875" style="14"/>
    <col min="13214" max="13214" width="51.54296875" style="14" customWidth="1"/>
    <col min="13215" max="13216" width="11.54296875" style="14"/>
    <col min="13217" max="13217" width="12" style="14" customWidth="1"/>
    <col min="13218" max="13469" width="11.54296875" style="14"/>
    <col min="13470" max="13470" width="51.54296875" style="14" customWidth="1"/>
    <col min="13471" max="13472" width="11.54296875" style="14"/>
    <col min="13473" max="13473" width="12" style="14" customWidth="1"/>
    <col min="13474" max="13725" width="11.54296875" style="14"/>
    <col min="13726" max="13726" width="51.54296875" style="14" customWidth="1"/>
    <col min="13727" max="13728" width="11.54296875" style="14"/>
    <col min="13729" max="13729" width="12" style="14" customWidth="1"/>
    <col min="13730" max="13981" width="11.54296875" style="14"/>
    <col min="13982" max="13982" width="51.54296875" style="14" customWidth="1"/>
    <col min="13983" max="13984" width="11.54296875" style="14"/>
    <col min="13985" max="13985" width="12" style="14" customWidth="1"/>
    <col min="13986" max="14237" width="11.54296875" style="14"/>
    <col min="14238" max="14238" width="51.54296875" style="14" customWidth="1"/>
    <col min="14239" max="14240" width="11.54296875" style="14"/>
    <col min="14241" max="14241" width="12" style="14" customWidth="1"/>
    <col min="14242" max="14493" width="11.54296875" style="14"/>
    <col min="14494" max="14494" width="51.54296875" style="14" customWidth="1"/>
    <col min="14495" max="14496" width="11.54296875" style="14"/>
    <col min="14497" max="14497" width="12" style="14" customWidth="1"/>
    <col min="14498" max="14749" width="11.54296875" style="14"/>
    <col min="14750" max="14750" width="51.54296875" style="14" customWidth="1"/>
    <col min="14751" max="14752" width="11.54296875" style="14"/>
    <col min="14753" max="14753" width="12" style="14" customWidth="1"/>
    <col min="14754" max="15005" width="11.54296875" style="14"/>
    <col min="15006" max="15006" width="51.54296875" style="14" customWidth="1"/>
    <col min="15007" max="15008" width="11.54296875" style="14"/>
    <col min="15009" max="15009" width="12" style="14" customWidth="1"/>
    <col min="15010" max="15261" width="11.54296875" style="14"/>
    <col min="15262" max="15262" width="51.54296875" style="14" customWidth="1"/>
    <col min="15263" max="15264" width="11.54296875" style="14"/>
    <col min="15265" max="15265" width="12" style="14" customWidth="1"/>
    <col min="15266" max="15517" width="11.54296875" style="14"/>
    <col min="15518" max="15518" width="51.54296875" style="14" customWidth="1"/>
    <col min="15519" max="15520" width="11.54296875" style="14"/>
    <col min="15521" max="15521" width="12" style="14" customWidth="1"/>
    <col min="15522" max="15773" width="11.54296875" style="14"/>
    <col min="15774" max="15774" width="51.54296875" style="14" customWidth="1"/>
    <col min="15775" max="15776" width="11.54296875" style="14"/>
    <col min="15777" max="15777" width="12" style="14" customWidth="1"/>
    <col min="15778" max="16029" width="11.54296875" style="14"/>
    <col min="16030" max="16030" width="51.54296875" style="14" customWidth="1"/>
    <col min="16031" max="16032" width="11.54296875" style="14"/>
    <col min="16033" max="16033" width="12" style="14" customWidth="1"/>
    <col min="16034" max="16384" width="11.54296875" style="14"/>
  </cols>
  <sheetData>
    <row r="1" spans="1:33" ht="75" customHeight="1" x14ac:dyDescent="0.35">
      <c r="A1" s="201"/>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51"/>
      <c r="AG1" s="51"/>
    </row>
    <row r="2" spans="1:33" ht="15" customHeight="1" x14ac:dyDescent="0.35">
      <c r="A2" s="200" t="s">
        <v>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55"/>
      <c r="AG2" s="55"/>
    </row>
    <row r="3" spans="1:33" ht="25" customHeight="1" x14ac:dyDescent="0.35">
      <c r="A3" s="199" t="str">
        <f>Contents!A3</f>
        <v>Released: January 2023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56"/>
      <c r="AG3" s="56"/>
    </row>
    <row r="4" spans="1:33" ht="15" customHeight="1" x14ac:dyDescent="0.35">
      <c r="A4" s="193" t="s">
        <v>69</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53"/>
      <c r="AG4" s="53"/>
    </row>
    <row r="5" spans="1:33" ht="15" customHeight="1" x14ac:dyDescent="0.35">
      <c r="A5" s="192" t="s">
        <v>14</v>
      </c>
      <c r="B5" s="194" t="s">
        <v>70</v>
      </c>
      <c r="C5" s="195" t="s">
        <v>71</v>
      </c>
      <c r="D5" s="195"/>
      <c r="E5" s="195"/>
      <c r="F5" s="195"/>
      <c r="G5" s="195"/>
      <c r="H5" s="195"/>
      <c r="I5" s="195"/>
      <c r="J5" s="195"/>
      <c r="K5" s="195"/>
      <c r="L5" s="195" t="s">
        <v>72</v>
      </c>
      <c r="M5" s="195"/>
      <c r="N5" s="195"/>
      <c r="O5" s="195"/>
      <c r="P5" s="195" t="s">
        <v>73</v>
      </c>
      <c r="Q5" s="195"/>
      <c r="R5" s="195"/>
      <c r="S5" s="195"/>
      <c r="T5" s="195"/>
      <c r="U5" s="195"/>
      <c r="V5" s="195"/>
      <c r="W5" s="195" t="s">
        <v>74</v>
      </c>
      <c r="X5" s="195"/>
      <c r="Y5" s="195"/>
      <c r="Z5" s="195"/>
      <c r="AA5" s="195" t="s">
        <v>75</v>
      </c>
      <c r="AB5" s="195"/>
      <c r="AC5" s="195"/>
      <c r="AD5" s="196" t="s">
        <v>76</v>
      </c>
    </row>
    <row r="6" spans="1:33" ht="81.5" x14ac:dyDescent="0.35">
      <c r="A6" s="192"/>
      <c r="B6" s="194"/>
      <c r="C6" s="63" t="s">
        <v>77</v>
      </c>
      <c r="D6" s="52" t="s">
        <v>78</v>
      </c>
      <c r="E6" s="52" t="s">
        <v>79</v>
      </c>
      <c r="F6" s="52" t="s">
        <v>80</v>
      </c>
      <c r="G6" s="52" t="s">
        <v>81</v>
      </c>
      <c r="H6" s="52" t="s">
        <v>82</v>
      </c>
      <c r="I6" s="57" t="s">
        <v>83</v>
      </c>
      <c r="J6" s="52" t="s">
        <v>84</v>
      </c>
      <c r="K6" s="60" t="s">
        <v>85</v>
      </c>
      <c r="L6" s="59" t="s">
        <v>86</v>
      </c>
      <c r="M6" s="52" t="s">
        <v>87</v>
      </c>
      <c r="N6" s="52" t="s">
        <v>88</v>
      </c>
      <c r="O6" s="60" t="s">
        <v>85</v>
      </c>
      <c r="P6" s="59" t="s">
        <v>89</v>
      </c>
      <c r="Q6" s="52" t="s">
        <v>90</v>
      </c>
      <c r="R6" s="52" t="s">
        <v>91</v>
      </c>
      <c r="S6" s="52" t="s">
        <v>92</v>
      </c>
      <c r="T6" s="52" t="s">
        <v>93</v>
      </c>
      <c r="U6" s="52" t="s">
        <v>94</v>
      </c>
      <c r="V6" s="60" t="s">
        <v>85</v>
      </c>
      <c r="W6" s="59" t="s">
        <v>95</v>
      </c>
      <c r="X6" s="52" t="s">
        <v>96</v>
      </c>
      <c r="Y6" s="52" t="s">
        <v>97</v>
      </c>
      <c r="Z6" s="60" t="s">
        <v>85</v>
      </c>
      <c r="AA6" s="59" t="s">
        <v>98</v>
      </c>
      <c r="AB6" s="49" t="s">
        <v>99</v>
      </c>
      <c r="AC6" s="60" t="s">
        <v>85</v>
      </c>
      <c r="AD6" s="197"/>
      <c r="AE6" s="64" t="s">
        <v>100</v>
      </c>
    </row>
    <row r="7" spans="1:33" x14ac:dyDescent="0.35">
      <c r="A7" s="20" t="s">
        <v>25</v>
      </c>
      <c r="B7" s="42">
        <v>325</v>
      </c>
      <c r="C7" s="44">
        <v>12</v>
      </c>
      <c r="D7" s="41">
        <v>3</v>
      </c>
      <c r="E7" s="41">
        <v>5</v>
      </c>
      <c r="F7" s="41">
        <v>0</v>
      </c>
      <c r="G7" s="41">
        <v>5</v>
      </c>
      <c r="H7" s="41">
        <v>12</v>
      </c>
      <c r="I7" s="41">
        <v>1</v>
      </c>
      <c r="J7" s="41">
        <v>1</v>
      </c>
      <c r="K7" s="42">
        <f>SUM(C7:J7)</f>
        <v>39</v>
      </c>
      <c r="L7" s="41">
        <v>63</v>
      </c>
      <c r="M7" s="41">
        <v>54</v>
      </c>
      <c r="N7" s="41">
        <v>51</v>
      </c>
      <c r="O7" s="42">
        <f>SUM(L7:N7)</f>
        <v>168</v>
      </c>
      <c r="P7" s="44">
        <v>494</v>
      </c>
      <c r="Q7" s="41">
        <v>250</v>
      </c>
      <c r="R7" s="41">
        <v>128</v>
      </c>
      <c r="S7" s="41">
        <v>32</v>
      </c>
      <c r="T7" s="41">
        <v>380</v>
      </c>
      <c r="U7" s="41">
        <v>702</v>
      </c>
      <c r="V7" s="42">
        <f>SUM(P7:U7)</f>
        <v>1986</v>
      </c>
      <c r="W7" s="44">
        <v>0</v>
      </c>
      <c r="X7" s="41">
        <v>0</v>
      </c>
      <c r="Y7" s="41">
        <v>0</v>
      </c>
      <c r="Z7" s="42">
        <f>SUM(W7:Y7)</f>
        <v>0</v>
      </c>
      <c r="AA7" s="41">
        <v>5</v>
      </c>
      <c r="AB7" s="41">
        <v>4</v>
      </c>
      <c r="AC7" s="42">
        <f t="shared" ref="AC7:AC26" si="0">SUM(AA7:AB7)</f>
        <v>9</v>
      </c>
      <c r="AD7" s="42">
        <f>K7+O7+V7+Z7+AC7</f>
        <v>2202</v>
      </c>
      <c r="AE7" s="43">
        <v>71</v>
      </c>
      <c r="AG7" s="56"/>
    </row>
    <row r="8" spans="1:33" x14ac:dyDescent="0.35">
      <c r="A8" s="20" t="s">
        <v>26</v>
      </c>
      <c r="B8" s="42">
        <v>20</v>
      </c>
      <c r="C8" s="44">
        <v>0</v>
      </c>
      <c r="D8" s="41">
        <v>0</v>
      </c>
      <c r="E8" s="41">
        <v>1</v>
      </c>
      <c r="F8" s="41">
        <v>0</v>
      </c>
      <c r="G8" s="41">
        <v>1</v>
      </c>
      <c r="H8" s="41">
        <v>0</v>
      </c>
      <c r="I8" s="41">
        <v>0</v>
      </c>
      <c r="J8" s="41">
        <v>0</v>
      </c>
      <c r="K8" s="42">
        <f t="shared" ref="K8:K26" si="1">SUM(C8:J8)</f>
        <v>2</v>
      </c>
      <c r="L8" s="41">
        <v>5</v>
      </c>
      <c r="M8" s="41">
        <v>3</v>
      </c>
      <c r="N8" s="41">
        <v>1</v>
      </c>
      <c r="O8" s="42">
        <f t="shared" ref="O8:O26" si="2">SUM(L8:N8)</f>
        <v>9</v>
      </c>
      <c r="P8" s="44">
        <v>27</v>
      </c>
      <c r="Q8" s="41">
        <v>18</v>
      </c>
      <c r="R8" s="41">
        <v>10</v>
      </c>
      <c r="S8" s="41">
        <v>3</v>
      </c>
      <c r="T8" s="41">
        <v>15</v>
      </c>
      <c r="U8" s="41">
        <v>21</v>
      </c>
      <c r="V8" s="42">
        <f t="shared" ref="V8:V26" si="3">SUM(P8:U8)</f>
        <v>94</v>
      </c>
      <c r="W8" s="44">
        <v>0</v>
      </c>
      <c r="X8" s="41">
        <v>0</v>
      </c>
      <c r="Y8" s="41">
        <v>0</v>
      </c>
      <c r="Z8" s="42">
        <f t="shared" ref="Z8:Z26" si="4">SUM(W8:Y8)</f>
        <v>0</v>
      </c>
      <c r="AA8" s="41">
        <v>0</v>
      </c>
      <c r="AB8" s="41">
        <v>1</v>
      </c>
      <c r="AC8" s="42">
        <f t="shared" si="0"/>
        <v>1</v>
      </c>
      <c r="AD8" s="42">
        <f t="shared" ref="AD8:AD26" si="5">K8+O8+V8+Z8+AC8</f>
        <v>106</v>
      </c>
      <c r="AE8" s="43">
        <v>7</v>
      </c>
      <c r="AG8" s="56"/>
    </row>
    <row r="9" spans="1:33" x14ac:dyDescent="0.35">
      <c r="A9" s="20" t="s">
        <v>27</v>
      </c>
      <c r="B9" s="42">
        <v>33</v>
      </c>
      <c r="C9" s="44">
        <v>12</v>
      </c>
      <c r="D9" s="41">
        <v>0</v>
      </c>
      <c r="E9" s="41">
        <v>6</v>
      </c>
      <c r="F9" s="41">
        <v>0</v>
      </c>
      <c r="G9" s="41">
        <v>2</v>
      </c>
      <c r="H9" s="41">
        <v>3</v>
      </c>
      <c r="I9" s="41">
        <v>1</v>
      </c>
      <c r="J9" s="41">
        <v>0</v>
      </c>
      <c r="K9" s="42">
        <f t="shared" si="1"/>
        <v>24</v>
      </c>
      <c r="L9" s="41">
        <v>15</v>
      </c>
      <c r="M9" s="41">
        <v>12</v>
      </c>
      <c r="N9" s="41">
        <v>11</v>
      </c>
      <c r="O9" s="42">
        <f t="shared" si="2"/>
        <v>38</v>
      </c>
      <c r="P9" s="44">
        <v>50</v>
      </c>
      <c r="Q9" s="41">
        <v>34</v>
      </c>
      <c r="R9" s="41">
        <v>19</v>
      </c>
      <c r="S9" s="41">
        <v>5</v>
      </c>
      <c r="T9" s="41">
        <v>44</v>
      </c>
      <c r="U9" s="41">
        <v>56</v>
      </c>
      <c r="V9" s="42">
        <f t="shared" si="3"/>
        <v>208</v>
      </c>
      <c r="W9" s="44">
        <v>0</v>
      </c>
      <c r="X9" s="41">
        <v>1</v>
      </c>
      <c r="Y9" s="41">
        <v>2</v>
      </c>
      <c r="Z9" s="42">
        <f t="shared" si="4"/>
        <v>3</v>
      </c>
      <c r="AA9" s="41">
        <v>1</v>
      </c>
      <c r="AB9" s="41">
        <v>1</v>
      </c>
      <c r="AC9" s="42">
        <f t="shared" si="0"/>
        <v>2</v>
      </c>
      <c r="AD9" s="42">
        <f t="shared" si="5"/>
        <v>275</v>
      </c>
      <c r="AE9" s="43">
        <v>10</v>
      </c>
      <c r="AG9" s="56"/>
    </row>
    <row r="10" spans="1:33" x14ac:dyDescent="0.35">
      <c r="A10" s="20" t="s">
        <v>28</v>
      </c>
      <c r="B10" s="42">
        <v>17</v>
      </c>
      <c r="C10" s="44">
        <v>0</v>
      </c>
      <c r="D10" s="41">
        <v>2</v>
      </c>
      <c r="E10" s="41">
        <v>1</v>
      </c>
      <c r="F10" s="41">
        <v>0</v>
      </c>
      <c r="G10" s="41">
        <v>0</v>
      </c>
      <c r="H10" s="41">
        <v>0</v>
      </c>
      <c r="I10" s="41">
        <v>0</v>
      </c>
      <c r="J10" s="41">
        <v>1</v>
      </c>
      <c r="K10" s="42">
        <f t="shared" si="1"/>
        <v>4</v>
      </c>
      <c r="L10" s="41">
        <v>2</v>
      </c>
      <c r="M10" s="41">
        <v>1</v>
      </c>
      <c r="N10" s="41">
        <v>1</v>
      </c>
      <c r="O10" s="42">
        <f t="shared" si="2"/>
        <v>4</v>
      </c>
      <c r="P10" s="44">
        <v>37</v>
      </c>
      <c r="Q10" s="41">
        <v>18</v>
      </c>
      <c r="R10" s="41">
        <v>10</v>
      </c>
      <c r="S10" s="41">
        <v>1</v>
      </c>
      <c r="T10" s="41">
        <v>22</v>
      </c>
      <c r="U10" s="41">
        <v>38</v>
      </c>
      <c r="V10" s="42">
        <f t="shared" si="3"/>
        <v>126</v>
      </c>
      <c r="W10" s="44">
        <v>0</v>
      </c>
      <c r="X10" s="41">
        <v>0</v>
      </c>
      <c r="Y10" s="41">
        <v>0</v>
      </c>
      <c r="Z10" s="42">
        <f t="shared" si="4"/>
        <v>0</v>
      </c>
      <c r="AA10" s="41">
        <v>1</v>
      </c>
      <c r="AB10" s="41">
        <v>1</v>
      </c>
      <c r="AC10" s="42">
        <f t="shared" si="0"/>
        <v>2</v>
      </c>
      <c r="AD10" s="42">
        <f t="shared" si="5"/>
        <v>136</v>
      </c>
      <c r="AE10" s="43">
        <v>3</v>
      </c>
      <c r="AG10" s="56"/>
    </row>
    <row r="11" spans="1:33" ht="13.15" customHeight="1" x14ac:dyDescent="0.35">
      <c r="A11" s="20" t="s">
        <v>29</v>
      </c>
      <c r="B11" s="42">
        <v>605</v>
      </c>
      <c r="C11" s="44">
        <v>49</v>
      </c>
      <c r="D11" s="41">
        <v>9</v>
      </c>
      <c r="E11" s="41">
        <v>18</v>
      </c>
      <c r="F11" s="41">
        <v>8</v>
      </c>
      <c r="G11" s="41">
        <v>14</v>
      </c>
      <c r="H11" s="41">
        <v>27</v>
      </c>
      <c r="I11" s="41">
        <v>1</v>
      </c>
      <c r="J11" s="41">
        <v>6</v>
      </c>
      <c r="K11" s="42">
        <f t="shared" si="1"/>
        <v>132</v>
      </c>
      <c r="L11" s="41">
        <v>137</v>
      </c>
      <c r="M11" s="41">
        <v>125</v>
      </c>
      <c r="N11" s="41">
        <v>87</v>
      </c>
      <c r="O11" s="42">
        <f t="shared" si="2"/>
        <v>349</v>
      </c>
      <c r="P11" s="44">
        <v>872</v>
      </c>
      <c r="Q11" s="41">
        <v>539</v>
      </c>
      <c r="R11" s="41">
        <v>318</v>
      </c>
      <c r="S11" s="41">
        <v>65</v>
      </c>
      <c r="T11" s="41">
        <v>661</v>
      </c>
      <c r="U11" s="41">
        <v>1075</v>
      </c>
      <c r="V11" s="42">
        <f t="shared" si="3"/>
        <v>3530</v>
      </c>
      <c r="W11" s="44">
        <v>1</v>
      </c>
      <c r="X11" s="41">
        <v>4</v>
      </c>
      <c r="Y11" s="41">
        <v>5</v>
      </c>
      <c r="Z11" s="42">
        <f t="shared" si="4"/>
        <v>10</v>
      </c>
      <c r="AA11" s="41">
        <v>9</v>
      </c>
      <c r="AB11" s="41">
        <v>10</v>
      </c>
      <c r="AC11" s="42">
        <f t="shared" si="0"/>
        <v>19</v>
      </c>
      <c r="AD11" s="42">
        <f t="shared" si="5"/>
        <v>4040</v>
      </c>
      <c r="AE11" s="43">
        <v>120</v>
      </c>
      <c r="AG11" s="56"/>
    </row>
    <row r="12" spans="1:33" x14ac:dyDescent="0.35">
      <c r="A12" s="20" t="s">
        <v>30</v>
      </c>
      <c r="B12" s="42">
        <v>29</v>
      </c>
      <c r="C12" s="44">
        <v>7</v>
      </c>
      <c r="D12" s="41">
        <v>0</v>
      </c>
      <c r="E12" s="41">
        <v>2</v>
      </c>
      <c r="F12" s="41">
        <v>0</v>
      </c>
      <c r="G12" s="41">
        <v>2</v>
      </c>
      <c r="H12" s="41">
        <v>4</v>
      </c>
      <c r="I12" s="41">
        <v>0</v>
      </c>
      <c r="J12" s="41">
        <v>0</v>
      </c>
      <c r="K12" s="42">
        <f t="shared" si="1"/>
        <v>15</v>
      </c>
      <c r="L12" s="41">
        <v>6</v>
      </c>
      <c r="M12" s="41">
        <v>6</v>
      </c>
      <c r="N12" s="41">
        <v>6</v>
      </c>
      <c r="O12" s="42">
        <f t="shared" si="2"/>
        <v>18</v>
      </c>
      <c r="P12" s="44">
        <v>39</v>
      </c>
      <c r="Q12" s="41">
        <v>22</v>
      </c>
      <c r="R12" s="41">
        <v>14</v>
      </c>
      <c r="S12" s="41">
        <v>7</v>
      </c>
      <c r="T12" s="41">
        <v>25</v>
      </c>
      <c r="U12" s="41">
        <v>42</v>
      </c>
      <c r="V12" s="42">
        <f t="shared" si="3"/>
        <v>149</v>
      </c>
      <c r="W12" s="44">
        <v>0</v>
      </c>
      <c r="X12" s="41">
        <v>2</v>
      </c>
      <c r="Y12" s="41">
        <v>0</v>
      </c>
      <c r="Z12" s="42">
        <f t="shared" si="4"/>
        <v>2</v>
      </c>
      <c r="AA12" s="41">
        <v>0</v>
      </c>
      <c r="AB12" s="41">
        <v>0</v>
      </c>
      <c r="AC12" s="42">
        <f t="shared" si="0"/>
        <v>0</v>
      </c>
      <c r="AD12" s="42">
        <f t="shared" si="5"/>
        <v>184</v>
      </c>
      <c r="AE12" s="43">
        <v>14</v>
      </c>
      <c r="AG12" s="56"/>
    </row>
    <row r="13" spans="1:33" x14ac:dyDescent="0.35">
      <c r="A13" s="20" t="s">
        <v>31</v>
      </c>
      <c r="B13" s="42">
        <v>38</v>
      </c>
      <c r="C13" s="44">
        <v>2</v>
      </c>
      <c r="D13" s="41">
        <v>0</v>
      </c>
      <c r="E13" s="41">
        <v>1</v>
      </c>
      <c r="F13" s="41">
        <v>0</v>
      </c>
      <c r="G13" s="41">
        <v>1</v>
      </c>
      <c r="H13" s="41">
        <v>2</v>
      </c>
      <c r="I13" s="41">
        <v>0</v>
      </c>
      <c r="J13" s="41">
        <v>0</v>
      </c>
      <c r="K13" s="42">
        <f t="shared" si="1"/>
        <v>6</v>
      </c>
      <c r="L13" s="41">
        <v>8</v>
      </c>
      <c r="M13" s="41">
        <v>6</v>
      </c>
      <c r="N13" s="41">
        <v>5</v>
      </c>
      <c r="O13" s="42">
        <f t="shared" si="2"/>
        <v>19</v>
      </c>
      <c r="P13" s="44">
        <v>66</v>
      </c>
      <c r="Q13" s="41">
        <v>37</v>
      </c>
      <c r="R13" s="41">
        <v>15</v>
      </c>
      <c r="S13" s="41">
        <v>7</v>
      </c>
      <c r="T13" s="41">
        <v>38</v>
      </c>
      <c r="U13" s="41">
        <v>86</v>
      </c>
      <c r="V13" s="42">
        <f t="shared" si="3"/>
        <v>249</v>
      </c>
      <c r="W13" s="44">
        <v>0</v>
      </c>
      <c r="X13" s="41">
        <v>0</v>
      </c>
      <c r="Y13" s="41">
        <v>1</v>
      </c>
      <c r="Z13" s="42">
        <f t="shared" si="4"/>
        <v>1</v>
      </c>
      <c r="AA13" s="41">
        <v>0</v>
      </c>
      <c r="AB13" s="41">
        <v>1</v>
      </c>
      <c r="AC13" s="42">
        <f t="shared" si="0"/>
        <v>1</v>
      </c>
      <c r="AD13" s="42">
        <f t="shared" si="5"/>
        <v>276</v>
      </c>
      <c r="AE13" s="43">
        <v>14</v>
      </c>
      <c r="AG13" s="56"/>
    </row>
    <row r="14" spans="1:33" x14ac:dyDescent="0.35">
      <c r="A14" s="20" t="s">
        <v>32</v>
      </c>
      <c r="B14" s="42">
        <v>13</v>
      </c>
      <c r="C14" s="44">
        <v>5</v>
      </c>
      <c r="D14" s="41">
        <v>0</v>
      </c>
      <c r="E14" s="41">
        <v>1</v>
      </c>
      <c r="F14" s="41">
        <v>0</v>
      </c>
      <c r="G14" s="41">
        <v>1</v>
      </c>
      <c r="H14" s="41">
        <v>2</v>
      </c>
      <c r="I14" s="41">
        <v>0</v>
      </c>
      <c r="J14" s="41">
        <v>1</v>
      </c>
      <c r="K14" s="42">
        <f t="shared" si="1"/>
        <v>10</v>
      </c>
      <c r="L14" s="41">
        <v>0</v>
      </c>
      <c r="M14" s="41">
        <v>1</v>
      </c>
      <c r="N14" s="41">
        <v>0</v>
      </c>
      <c r="O14" s="42">
        <f t="shared" si="2"/>
        <v>1</v>
      </c>
      <c r="P14" s="44">
        <v>12</v>
      </c>
      <c r="Q14" s="41">
        <v>11</v>
      </c>
      <c r="R14" s="41">
        <v>8</v>
      </c>
      <c r="S14" s="41">
        <v>1</v>
      </c>
      <c r="T14" s="41">
        <v>14</v>
      </c>
      <c r="U14" s="41">
        <v>9</v>
      </c>
      <c r="V14" s="42">
        <f t="shared" si="3"/>
        <v>55</v>
      </c>
      <c r="W14" s="44">
        <v>0</v>
      </c>
      <c r="X14" s="41">
        <v>1</v>
      </c>
      <c r="Y14" s="41">
        <v>1</v>
      </c>
      <c r="Z14" s="42">
        <f t="shared" si="4"/>
        <v>2</v>
      </c>
      <c r="AA14" s="41">
        <v>1</v>
      </c>
      <c r="AB14" s="41">
        <v>1</v>
      </c>
      <c r="AC14" s="42">
        <f t="shared" si="0"/>
        <v>2</v>
      </c>
      <c r="AD14" s="42">
        <f t="shared" si="5"/>
        <v>70</v>
      </c>
      <c r="AE14" s="43">
        <v>3</v>
      </c>
      <c r="AG14" s="56"/>
    </row>
    <row r="15" spans="1:33" x14ac:dyDescent="0.35">
      <c r="A15" s="20" t="s">
        <v>33</v>
      </c>
      <c r="B15" s="42">
        <v>0</v>
      </c>
      <c r="C15" s="44">
        <v>0</v>
      </c>
      <c r="D15" s="41">
        <v>0</v>
      </c>
      <c r="E15" s="41">
        <v>0</v>
      </c>
      <c r="F15" s="41">
        <v>0</v>
      </c>
      <c r="G15" s="41">
        <v>0</v>
      </c>
      <c r="H15" s="41">
        <v>0</v>
      </c>
      <c r="I15" s="41">
        <v>0</v>
      </c>
      <c r="J15" s="41">
        <v>0</v>
      </c>
      <c r="K15" s="42">
        <f t="shared" si="1"/>
        <v>0</v>
      </c>
      <c r="L15" s="41">
        <v>0</v>
      </c>
      <c r="M15" s="41">
        <v>0</v>
      </c>
      <c r="N15" s="41">
        <v>0</v>
      </c>
      <c r="O15" s="42">
        <f t="shared" si="2"/>
        <v>0</v>
      </c>
      <c r="P15" s="44">
        <v>1</v>
      </c>
      <c r="Q15" s="41">
        <v>1</v>
      </c>
      <c r="R15" s="41">
        <v>1</v>
      </c>
      <c r="S15" s="41">
        <v>0</v>
      </c>
      <c r="T15" s="41">
        <v>0</v>
      </c>
      <c r="U15" s="41">
        <v>1</v>
      </c>
      <c r="V15" s="42">
        <f t="shared" si="3"/>
        <v>4</v>
      </c>
      <c r="W15" s="44">
        <v>0</v>
      </c>
      <c r="X15" s="41">
        <v>0</v>
      </c>
      <c r="Y15" s="41">
        <v>0</v>
      </c>
      <c r="Z15" s="42">
        <f t="shared" si="4"/>
        <v>0</v>
      </c>
      <c r="AA15" s="41">
        <v>0</v>
      </c>
      <c r="AB15" s="41">
        <v>0</v>
      </c>
      <c r="AC15" s="42">
        <f t="shared" si="0"/>
        <v>0</v>
      </c>
      <c r="AD15" s="42">
        <f t="shared" si="5"/>
        <v>4</v>
      </c>
      <c r="AE15" s="43">
        <v>0</v>
      </c>
      <c r="AG15" s="56"/>
    </row>
    <row r="16" spans="1:33" x14ac:dyDescent="0.35">
      <c r="A16" s="20" t="s">
        <v>34</v>
      </c>
      <c r="B16" s="42">
        <v>3</v>
      </c>
      <c r="C16" s="44">
        <v>1</v>
      </c>
      <c r="D16" s="41">
        <v>0</v>
      </c>
      <c r="E16" s="41">
        <v>0</v>
      </c>
      <c r="F16" s="41">
        <v>0</v>
      </c>
      <c r="G16" s="41">
        <v>0</v>
      </c>
      <c r="H16" s="41">
        <v>0</v>
      </c>
      <c r="I16" s="41">
        <v>0</v>
      </c>
      <c r="J16" s="41">
        <v>0</v>
      </c>
      <c r="K16" s="42">
        <f t="shared" si="1"/>
        <v>1</v>
      </c>
      <c r="L16" s="41">
        <v>1</v>
      </c>
      <c r="M16" s="41">
        <v>1</v>
      </c>
      <c r="N16" s="41">
        <v>1</v>
      </c>
      <c r="O16" s="42">
        <f t="shared" si="2"/>
        <v>3</v>
      </c>
      <c r="P16" s="44">
        <v>5</v>
      </c>
      <c r="Q16" s="41">
        <v>3</v>
      </c>
      <c r="R16" s="41">
        <v>2</v>
      </c>
      <c r="S16" s="41">
        <v>0</v>
      </c>
      <c r="T16" s="41">
        <v>2</v>
      </c>
      <c r="U16" s="41">
        <v>4</v>
      </c>
      <c r="V16" s="42">
        <f t="shared" si="3"/>
        <v>16</v>
      </c>
      <c r="W16" s="44">
        <v>0</v>
      </c>
      <c r="X16" s="41">
        <v>0</v>
      </c>
      <c r="Y16" s="41">
        <v>0</v>
      </c>
      <c r="Z16" s="42">
        <f t="shared" si="4"/>
        <v>0</v>
      </c>
      <c r="AA16" s="41">
        <v>1</v>
      </c>
      <c r="AB16" s="41">
        <v>1</v>
      </c>
      <c r="AC16" s="42">
        <f t="shared" si="0"/>
        <v>2</v>
      </c>
      <c r="AD16" s="42">
        <f t="shared" si="5"/>
        <v>22</v>
      </c>
      <c r="AE16" s="43">
        <v>0</v>
      </c>
      <c r="AG16" s="56"/>
    </row>
    <row r="17" spans="1:33" x14ac:dyDescent="0.35">
      <c r="A17" s="20" t="s">
        <v>35</v>
      </c>
      <c r="B17" s="42">
        <v>15</v>
      </c>
      <c r="C17" s="44">
        <v>6</v>
      </c>
      <c r="D17" s="41">
        <v>0</v>
      </c>
      <c r="E17" s="41">
        <v>7</v>
      </c>
      <c r="F17" s="41">
        <v>0</v>
      </c>
      <c r="G17" s="41">
        <v>3</v>
      </c>
      <c r="H17" s="41">
        <v>2</v>
      </c>
      <c r="I17" s="41">
        <v>0</v>
      </c>
      <c r="J17" s="41">
        <v>2</v>
      </c>
      <c r="K17" s="42">
        <f t="shared" si="1"/>
        <v>20</v>
      </c>
      <c r="L17" s="41">
        <v>5</v>
      </c>
      <c r="M17" s="41">
        <v>3</v>
      </c>
      <c r="N17" s="41">
        <v>1</v>
      </c>
      <c r="O17" s="42">
        <f t="shared" si="2"/>
        <v>9</v>
      </c>
      <c r="P17" s="44">
        <v>16</v>
      </c>
      <c r="Q17" s="41">
        <v>13</v>
      </c>
      <c r="R17" s="41">
        <v>10</v>
      </c>
      <c r="S17" s="41">
        <v>1</v>
      </c>
      <c r="T17" s="41">
        <v>13</v>
      </c>
      <c r="U17" s="41">
        <v>12</v>
      </c>
      <c r="V17" s="42">
        <f t="shared" si="3"/>
        <v>65</v>
      </c>
      <c r="W17" s="44">
        <v>0</v>
      </c>
      <c r="X17" s="41">
        <v>0</v>
      </c>
      <c r="Y17" s="41">
        <v>0</v>
      </c>
      <c r="Z17" s="42">
        <f t="shared" si="4"/>
        <v>0</v>
      </c>
      <c r="AA17" s="41">
        <v>0</v>
      </c>
      <c r="AB17" s="41">
        <v>0</v>
      </c>
      <c r="AC17" s="42">
        <f t="shared" si="0"/>
        <v>0</v>
      </c>
      <c r="AD17" s="42">
        <f t="shared" si="5"/>
        <v>94</v>
      </c>
      <c r="AE17" s="43">
        <v>5</v>
      </c>
      <c r="AG17" s="56"/>
    </row>
    <row r="18" spans="1:33" x14ac:dyDescent="0.35">
      <c r="A18" s="20" t="s">
        <v>36</v>
      </c>
      <c r="B18" s="42">
        <v>42</v>
      </c>
      <c r="C18" s="44">
        <v>17</v>
      </c>
      <c r="D18" s="41">
        <v>0</v>
      </c>
      <c r="E18" s="41">
        <v>2</v>
      </c>
      <c r="F18" s="41">
        <v>0</v>
      </c>
      <c r="G18" s="41">
        <v>2</v>
      </c>
      <c r="H18" s="41">
        <v>5</v>
      </c>
      <c r="I18" s="41">
        <v>0</v>
      </c>
      <c r="J18" s="41">
        <v>1</v>
      </c>
      <c r="K18" s="42">
        <f t="shared" si="1"/>
        <v>27</v>
      </c>
      <c r="L18" s="41">
        <v>5</v>
      </c>
      <c r="M18" s="41">
        <v>6</v>
      </c>
      <c r="N18" s="41">
        <v>5</v>
      </c>
      <c r="O18" s="42">
        <f t="shared" si="2"/>
        <v>16</v>
      </c>
      <c r="P18" s="44">
        <v>57</v>
      </c>
      <c r="Q18" s="41">
        <v>38</v>
      </c>
      <c r="R18" s="41">
        <v>34</v>
      </c>
      <c r="S18" s="41">
        <v>13</v>
      </c>
      <c r="T18" s="41">
        <v>35</v>
      </c>
      <c r="U18" s="41">
        <v>60</v>
      </c>
      <c r="V18" s="42">
        <f t="shared" si="3"/>
        <v>237</v>
      </c>
      <c r="W18" s="44">
        <v>0</v>
      </c>
      <c r="X18" s="41">
        <v>0</v>
      </c>
      <c r="Y18" s="41">
        <v>4</v>
      </c>
      <c r="Z18" s="42">
        <f t="shared" si="4"/>
        <v>4</v>
      </c>
      <c r="AA18" s="41">
        <v>1</v>
      </c>
      <c r="AB18" s="41">
        <v>3</v>
      </c>
      <c r="AC18" s="42">
        <f t="shared" si="0"/>
        <v>4</v>
      </c>
      <c r="AD18" s="42">
        <f t="shared" si="5"/>
        <v>288</v>
      </c>
      <c r="AE18" s="43">
        <v>9</v>
      </c>
      <c r="AG18" s="56"/>
    </row>
    <row r="19" spans="1:33" x14ac:dyDescent="0.35">
      <c r="A19" s="20" t="s">
        <v>37</v>
      </c>
      <c r="B19" s="42">
        <v>2</v>
      </c>
      <c r="C19" s="44">
        <v>0</v>
      </c>
      <c r="D19" s="41">
        <v>0</v>
      </c>
      <c r="E19" s="41">
        <v>0</v>
      </c>
      <c r="F19" s="41">
        <v>0</v>
      </c>
      <c r="G19" s="41">
        <v>0</v>
      </c>
      <c r="H19" s="41">
        <v>0</v>
      </c>
      <c r="I19" s="41">
        <v>0</v>
      </c>
      <c r="J19" s="41">
        <v>0</v>
      </c>
      <c r="K19" s="42">
        <f t="shared" si="1"/>
        <v>0</v>
      </c>
      <c r="L19" s="41">
        <v>1</v>
      </c>
      <c r="M19" s="41">
        <v>0</v>
      </c>
      <c r="N19" s="41">
        <v>0</v>
      </c>
      <c r="O19" s="42">
        <f t="shared" si="2"/>
        <v>1</v>
      </c>
      <c r="P19" s="44">
        <v>4</v>
      </c>
      <c r="Q19" s="41">
        <v>3</v>
      </c>
      <c r="R19" s="41">
        <v>1</v>
      </c>
      <c r="S19" s="41">
        <v>0</v>
      </c>
      <c r="T19" s="41">
        <v>3</v>
      </c>
      <c r="U19" s="41">
        <v>2</v>
      </c>
      <c r="V19" s="42">
        <f t="shared" si="3"/>
        <v>13</v>
      </c>
      <c r="W19" s="44">
        <v>0</v>
      </c>
      <c r="X19" s="41">
        <v>0</v>
      </c>
      <c r="Y19" s="41">
        <v>0</v>
      </c>
      <c r="Z19" s="42">
        <f t="shared" si="4"/>
        <v>0</v>
      </c>
      <c r="AA19" s="41">
        <v>0</v>
      </c>
      <c r="AB19" s="41">
        <v>0</v>
      </c>
      <c r="AC19" s="42">
        <f t="shared" si="0"/>
        <v>0</v>
      </c>
      <c r="AD19" s="42">
        <f t="shared" si="5"/>
        <v>14</v>
      </c>
      <c r="AE19" s="43">
        <v>0</v>
      </c>
      <c r="AG19" s="56"/>
    </row>
    <row r="20" spans="1:33" x14ac:dyDescent="0.35">
      <c r="A20" s="20" t="s">
        <v>38</v>
      </c>
      <c r="B20" s="42">
        <v>20</v>
      </c>
      <c r="C20" s="44">
        <v>5</v>
      </c>
      <c r="D20" s="41">
        <v>0</v>
      </c>
      <c r="E20" s="41">
        <v>1</v>
      </c>
      <c r="F20" s="41">
        <v>1</v>
      </c>
      <c r="G20" s="41">
        <v>1</v>
      </c>
      <c r="H20" s="41">
        <v>2</v>
      </c>
      <c r="I20" s="41">
        <v>1</v>
      </c>
      <c r="J20" s="41">
        <v>1</v>
      </c>
      <c r="K20" s="42">
        <f t="shared" si="1"/>
        <v>12</v>
      </c>
      <c r="L20" s="41">
        <v>1</v>
      </c>
      <c r="M20" s="41">
        <v>2</v>
      </c>
      <c r="N20" s="41">
        <v>6</v>
      </c>
      <c r="O20" s="42">
        <f t="shared" si="2"/>
        <v>9</v>
      </c>
      <c r="P20" s="44">
        <v>36</v>
      </c>
      <c r="Q20" s="41">
        <v>25</v>
      </c>
      <c r="R20" s="41">
        <v>13</v>
      </c>
      <c r="S20" s="41">
        <v>1</v>
      </c>
      <c r="T20" s="41">
        <v>16</v>
      </c>
      <c r="U20" s="41">
        <v>38</v>
      </c>
      <c r="V20" s="42">
        <f t="shared" si="3"/>
        <v>129</v>
      </c>
      <c r="W20" s="44">
        <v>0</v>
      </c>
      <c r="X20" s="41">
        <v>0</v>
      </c>
      <c r="Y20" s="41">
        <v>2</v>
      </c>
      <c r="Z20" s="42">
        <f t="shared" si="4"/>
        <v>2</v>
      </c>
      <c r="AA20" s="41">
        <v>2</v>
      </c>
      <c r="AB20" s="41">
        <v>1</v>
      </c>
      <c r="AC20" s="42">
        <f t="shared" si="0"/>
        <v>3</v>
      </c>
      <c r="AD20" s="42">
        <f t="shared" si="5"/>
        <v>155</v>
      </c>
      <c r="AE20" s="43">
        <v>12</v>
      </c>
      <c r="AG20" s="56"/>
    </row>
    <row r="21" spans="1:33" x14ac:dyDescent="0.35">
      <c r="A21" s="20" t="s">
        <v>39</v>
      </c>
      <c r="B21" s="42">
        <v>35</v>
      </c>
      <c r="C21" s="44">
        <v>5</v>
      </c>
      <c r="D21" s="41">
        <v>2</v>
      </c>
      <c r="E21" s="41">
        <v>2</v>
      </c>
      <c r="F21" s="41">
        <v>0</v>
      </c>
      <c r="G21" s="41">
        <v>2</v>
      </c>
      <c r="H21" s="41">
        <v>2</v>
      </c>
      <c r="I21" s="41">
        <v>1</v>
      </c>
      <c r="J21" s="41">
        <v>1</v>
      </c>
      <c r="K21" s="42">
        <f t="shared" si="1"/>
        <v>15</v>
      </c>
      <c r="L21" s="41">
        <v>10</v>
      </c>
      <c r="M21" s="41">
        <v>5</v>
      </c>
      <c r="N21" s="41">
        <v>4</v>
      </c>
      <c r="O21" s="42">
        <f t="shared" si="2"/>
        <v>19</v>
      </c>
      <c r="P21" s="44">
        <v>50</v>
      </c>
      <c r="Q21" s="41">
        <v>24</v>
      </c>
      <c r="R21" s="41">
        <v>16</v>
      </c>
      <c r="S21" s="41">
        <v>7</v>
      </c>
      <c r="T21" s="41">
        <v>24</v>
      </c>
      <c r="U21" s="41">
        <v>64</v>
      </c>
      <c r="V21" s="42">
        <f t="shared" si="3"/>
        <v>185</v>
      </c>
      <c r="W21" s="44">
        <v>0</v>
      </c>
      <c r="X21" s="41">
        <v>0</v>
      </c>
      <c r="Y21" s="41">
        <v>0</v>
      </c>
      <c r="Z21" s="42">
        <f t="shared" si="4"/>
        <v>0</v>
      </c>
      <c r="AA21" s="41">
        <v>0</v>
      </c>
      <c r="AB21" s="41">
        <v>0</v>
      </c>
      <c r="AC21" s="42">
        <f t="shared" si="0"/>
        <v>0</v>
      </c>
      <c r="AD21" s="42">
        <f t="shared" si="5"/>
        <v>219</v>
      </c>
      <c r="AE21" s="43">
        <v>9</v>
      </c>
      <c r="AG21" s="56"/>
    </row>
    <row r="22" spans="1:33" x14ac:dyDescent="0.35">
      <c r="A22" s="20" t="s">
        <v>40</v>
      </c>
      <c r="B22" s="42">
        <v>67</v>
      </c>
      <c r="C22" s="44">
        <v>8</v>
      </c>
      <c r="D22" s="41">
        <v>1</v>
      </c>
      <c r="E22" s="41">
        <v>2</v>
      </c>
      <c r="F22" s="41">
        <v>0</v>
      </c>
      <c r="G22" s="41">
        <v>3</v>
      </c>
      <c r="H22" s="41">
        <v>6</v>
      </c>
      <c r="I22" s="41">
        <v>1</v>
      </c>
      <c r="J22" s="41">
        <v>1</v>
      </c>
      <c r="K22" s="42">
        <f t="shared" si="1"/>
        <v>22</v>
      </c>
      <c r="L22" s="41">
        <v>17</v>
      </c>
      <c r="M22" s="41">
        <v>10</v>
      </c>
      <c r="N22" s="41">
        <v>5</v>
      </c>
      <c r="O22" s="42">
        <f t="shared" si="2"/>
        <v>32</v>
      </c>
      <c r="P22" s="44">
        <v>103</v>
      </c>
      <c r="Q22" s="41">
        <v>63</v>
      </c>
      <c r="R22" s="41">
        <v>36</v>
      </c>
      <c r="S22" s="41">
        <v>5</v>
      </c>
      <c r="T22" s="41">
        <v>48</v>
      </c>
      <c r="U22" s="41">
        <v>128</v>
      </c>
      <c r="V22" s="42">
        <f t="shared" si="3"/>
        <v>383</v>
      </c>
      <c r="W22" s="44">
        <v>1</v>
      </c>
      <c r="X22" s="41">
        <v>0</v>
      </c>
      <c r="Y22" s="41">
        <v>0</v>
      </c>
      <c r="Z22" s="42">
        <f t="shared" si="4"/>
        <v>1</v>
      </c>
      <c r="AA22" s="41">
        <v>0</v>
      </c>
      <c r="AB22" s="41">
        <v>1</v>
      </c>
      <c r="AC22" s="42">
        <f t="shared" si="0"/>
        <v>1</v>
      </c>
      <c r="AD22" s="42">
        <f t="shared" si="5"/>
        <v>439</v>
      </c>
      <c r="AE22" s="43">
        <v>30</v>
      </c>
      <c r="AG22" s="56"/>
    </row>
    <row r="23" spans="1:33" x14ac:dyDescent="0.35">
      <c r="A23" s="20" t="s">
        <v>41</v>
      </c>
      <c r="B23" s="42">
        <v>17</v>
      </c>
      <c r="C23" s="44">
        <v>2</v>
      </c>
      <c r="D23" s="41">
        <v>0</v>
      </c>
      <c r="E23" s="41">
        <v>1</v>
      </c>
      <c r="F23" s="41">
        <v>0</v>
      </c>
      <c r="G23" s="41">
        <v>0</v>
      </c>
      <c r="H23" s="41">
        <v>0</v>
      </c>
      <c r="I23" s="41">
        <v>0</v>
      </c>
      <c r="J23" s="41">
        <v>0</v>
      </c>
      <c r="K23" s="42">
        <f t="shared" si="1"/>
        <v>3</v>
      </c>
      <c r="L23" s="41">
        <v>3</v>
      </c>
      <c r="M23" s="41">
        <v>3</v>
      </c>
      <c r="N23" s="41">
        <v>2</v>
      </c>
      <c r="O23" s="42">
        <f t="shared" si="2"/>
        <v>8</v>
      </c>
      <c r="P23" s="44">
        <v>22</v>
      </c>
      <c r="Q23" s="41">
        <v>19</v>
      </c>
      <c r="R23" s="41">
        <v>10</v>
      </c>
      <c r="S23" s="41">
        <v>3</v>
      </c>
      <c r="T23" s="41">
        <v>17</v>
      </c>
      <c r="U23" s="41">
        <v>21</v>
      </c>
      <c r="V23" s="42">
        <f t="shared" si="3"/>
        <v>92</v>
      </c>
      <c r="W23" s="44">
        <v>0</v>
      </c>
      <c r="X23" s="41">
        <v>0</v>
      </c>
      <c r="Y23" s="41">
        <v>0</v>
      </c>
      <c r="Z23" s="42">
        <f t="shared" si="4"/>
        <v>0</v>
      </c>
      <c r="AA23" s="41">
        <v>0</v>
      </c>
      <c r="AB23" s="41">
        <v>3</v>
      </c>
      <c r="AC23" s="42">
        <f t="shared" si="0"/>
        <v>3</v>
      </c>
      <c r="AD23" s="42">
        <f t="shared" si="5"/>
        <v>106</v>
      </c>
      <c r="AE23" s="43">
        <v>14</v>
      </c>
      <c r="AG23" s="56"/>
    </row>
    <row r="24" spans="1:33" x14ac:dyDescent="0.35">
      <c r="A24" s="20" t="s">
        <v>42</v>
      </c>
      <c r="B24" s="42">
        <v>636</v>
      </c>
      <c r="C24" s="44">
        <v>49</v>
      </c>
      <c r="D24" s="41">
        <v>5</v>
      </c>
      <c r="E24" s="41">
        <v>20</v>
      </c>
      <c r="F24" s="41">
        <v>4</v>
      </c>
      <c r="G24" s="41">
        <v>18</v>
      </c>
      <c r="H24" s="41">
        <v>32</v>
      </c>
      <c r="I24" s="41">
        <v>2</v>
      </c>
      <c r="J24" s="41">
        <v>10</v>
      </c>
      <c r="K24" s="42">
        <f t="shared" si="1"/>
        <v>140</v>
      </c>
      <c r="L24" s="41">
        <v>209</v>
      </c>
      <c r="M24" s="41">
        <v>201</v>
      </c>
      <c r="N24" s="41">
        <v>156</v>
      </c>
      <c r="O24" s="42">
        <f t="shared" si="2"/>
        <v>566</v>
      </c>
      <c r="P24" s="44">
        <v>947</v>
      </c>
      <c r="Q24" s="41">
        <v>580</v>
      </c>
      <c r="R24" s="41">
        <v>295</v>
      </c>
      <c r="S24" s="41">
        <v>76</v>
      </c>
      <c r="T24" s="41">
        <v>781</v>
      </c>
      <c r="U24" s="41">
        <v>1098</v>
      </c>
      <c r="V24" s="42">
        <f t="shared" si="3"/>
        <v>3777</v>
      </c>
      <c r="W24" s="44">
        <v>1</v>
      </c>
      <c r="X24" s="41">
        <v>2</v>
      </c>
      <c r="Y24" s="41">
        <v>2</v>
      </c>
      <c r="Z24" s="42">
        <f t="shared" si="4"/>
        <v>5</v>
      </c>
      <c r="AA24" s="41">
        <v>11</v>
      </c>
      <c r="AB24" s="41">
        <v>17</v>
      </c>
      <c r="AC24" s="42">
        <f t="shared" si="0"/>
        <v>28</v>
      </c>
      <c r="AD24" s="42">
        <f t="shared" si="5"/>
        <v>4516</v>
      </c>
      <c r="AE24" s="43">
        <v>191</v>
      </c>
    </row>
    <row r="25" spans="1:33" x14ac:dyDescent="0.35">
      <c r="A25" s="20" t="s">
        <v>43</v>
      </c>
      <c r="B25" s="42">
        <v>33</v>
      </c>
      <c r="C25" s="44">
        <v>6</v>
      </c>
      <c r="D25" s="41">
        <v>1</v>
      </c>
      <c r="E25" s="41">
        <v>2</v>
      </c>
      <c r="F25" s="41">
        <v>0</v>
      </c>
      <c r="G25" s="41">
        <v>2</v>
      </c>
      <c r="H25" s="41">
        <v>1</v>
      </c>
      <c r="I25" s="41">
        <v>2</v>
      </c>
      <c r="J25" s="41">
        <v>0</v>
      </c>
      <c r="K25" s="42">
        <f t="shared" si="1"/>
        <v>14</v>
      </c>
      <c r="L25" s="41">
        <v>8</v>
      </c>
      <c r="M25" s="41">
        <v>10</v>
      </c>
      <c r="N25" s="41">
        <v>7</v>
      </c>
      <c r="O25" s="42">
        <f t="shared" si="2"/>
        <v>25</v>
      </c>
      <c r="P25" s="44">
        <v>53</v>
      </c>
      <c r="Q25" s="41">
        <v>26</v>
      </c>
      <c r="R25" s="41">
        <v>22</v>
      </c>
      <c r="S25" s="41">
        <v>4</v>
      </c>
      <c r="T25" s="41">
        <v>29</v>
      </c>
      <c r="U25" s="41">
        <v>64</v>
      </c>
      <c r="V25" s="42">
        <f t="shared" si="3"/>
        <v>198</v>
      </c>
      <c r="W25" s="44">
        <v>0</v>
      </c>
      <c r="X25" s="41">
        <v>1</v>
      </c>
      <c r="Y25" s="41">
        <v>1</v>
      </c>
      <c r="Z25" s="42">
        <f t="shared" si="4"/>
        <v>2</v>
      </c>
      <c r="AA25" s="41">
        <v>3</v>
      </c>
      <c r="AB25" s="41">
        <v>1</v>
      </c>
      <c r="AC25" s="42">
        <f t="shared" si="0"/>
        <v>4</v>
      </c>
      <c r="AD25" s="42">
        <f t="shared" si="5"/>
        <v>243</v>
      </c>
      <c r="AE25" s="43">
        <v>17</v>
      </c>
    </row>
    <row r="26" spans="1:33" x14ac:dyDescent="0.35">
      <c r="A26" s="20" t="s">
        <v>44</v>
      </c>
      <c r="B26" s="42">
        <v>1</v>
      </c>
      <c r="C26" s="44">
        <v>1</v>
      </c>
      <c r="D26" s="41">
        <v>0</v>
      </c>
      <c r="E26" s="41">
        <v>0</v>
      </c>
      <c r="F26" s="41">
        <v>0</v>
      </c>
      <c r="G26" s="41">
        <v>0</v>
      </c>
      <c r="H26" s="41">
        <v>0</v>
      </c>
      <c r="I26" s="41">
        <v>0</v>
      </c>
      <c r="J26" s="41">
        <v>0</v>
      </c>
      <c r="K26" s="42">
        <f t="shared" si="1"/>
        <v>1</v>
      </c>
      <c r="L26" s="41">
        <v>0</v>
      </c>
      <c r="M26" s="41">
        <v>0</v>
      </c>
      <c r="N26" s="41">
        <v>0</v>
      </c>
      <c r="O26" s="42">
        <f t="shared" si="2"/>
        <v>0</v>
      </c>
      <c r="P26" s="44">
        <v>2</v>
      </c>
      <c r="Q26" s="41">
        <v>3</v>
      </c>
      <c r="R26" s="41">
        <v>4</v>
      </c>
      <c r="S26" s="41">
        <v>1</v>
      </c>
      <c r="T26" s="41">
        <v>1</v>
      </c>
      <c r="U26" s="41">
        <v>5</v>
      </c>
      <c r="V26" s="42">
        <f t="shared" si="3"/>
        <v>16</v>
      </c>
      <c r="W26" s="44">
        <v>0</v>
      </c>
      <c r="X26" s="41">
        <v>0</v>
      </c>
      <c r="Y26" s="41">
        <v>0</v>
      </c>
      <c r="Z26" s="42">
        <f t="shared" si="4"/>
        <v>0</v>
      </c>
      <c r="AA26" s="41">
        <v>0</v>
      </c>
      <c r="AB26" s="41">
        <v>0</v>
      </c>
      <c r="AC26" s="42">
        <f t="shared" si="0"/>
        <v>0</v>
      </c>
      <c r="AD26" s="42">
        <f t="shared" si="5"/>
        <v>17</v>
      </c>
      <c r="AE26" s="43">
        <v>0</v>
      </c>
    </row>
    <row r="27" spans="1:33" x14ac:dyDescent="0.35">
      <c r="A27" s="50" t="s">
        <v>45</v>
      </c>
      <c r="B27" s="45">
        <f t="shared" ref="B27:AE27" si="6">SUM(B7:B26)</f>
        <v>1951</v>
      </c>
      <c r="C27" s="46">
        <f t="shared" si="6"/>
        <v>187</v>
      </c>
      <c r="D27" s="47">
        <f t="shared" si="6"/>
        <v>23</v>
      </c>
      <c r="E27" s="47">
        <f t="shared" si="6"/>
        <v>72</v>
      </c>
      <c r="F27" s="47">
        <f t="shared" si="6"/>
        <v>13</v>
      </c>
      <c r="G27" s="47">
        <f t="shared" si="6"/>
        <v>57</v>
      </c>
      <c r="H27" s="47">
        <f t="shared" si="6"/>
        <v>100</v>
      </c>
      <c r="I27" s="47">
        <f t="shared" si="6"/>
        <v>10</v>
      </c>
      <c r="J27" s="47">
        <f t="shared" si="6"/>
        <v>25</v>
      </c>
      <c r="K27" s="45">
        <f t="shared" si="6"/>
        <v>487</v>
      </c>
      <c r="L27" s="46">
        <f t="shared" si="6"/>
        <v>496</v>
      </c>
      <c r="M27" s="47">
        <f t="shared" si="6"/>
        <v>449</v>
      </c>
      <c r="N27" s="47">
        <f t="shared" si="6"/>
        <v>349</v>
      </c>
      <c r="O27" s="45">
        <f t="shared" si="6"/>
        <v>1294</v>
      </c>
      <c r="P27" s="46">
        <f t="shared" si="6"/>
        <v>2893</v>
      </c>
      <c r="Q27" s="47">
        <f t="shared" si="6"/>
        <v>1727</v>
      </c>
      <c r="R27" s="47">
        <f t="shared" si="6"/>
        <v>966</v>
      </c>
      <c r="S27" s="47">
        <f t="shared" si="6"/>
        <v>232</v>
      </c>
      <c r="T27" s="47">
        <f t="shared" si="6"/>
        <v>2168</v>
      </c>
      <c r="U27" s="47">
        <f t="shared" si="6"/>
        <v>3526</v>
      </c>
      <c r="V27" s="45">
        <f t="shared" si="6"/>
        <v>11512</v>
      </c>
      <c r="W27" s="46">
        <f t="shared" si="6"/>
        <v>3</v>
      </c>
      <c r="X27" s="47">
        <f t="shared" si="6"/>
        <v>11</v>
      </c>
      <c r="Y27" s="47">
        <f t="shared" si="6"/>
        <v>18</v>
      </c>
      <c r="Z27" s="45">
        <f t="shared" si="6"/>
        <v>32</v>
      </c>
      <c r="AA27" s="46">
        <f t="shared" si="6"/>
        <v>35</v>
      </c>
      <c r="AB27" s="47">
        <f t="shared" si="6"/>
        <v>46</v>
      </c>
      <c r="AC27" s="45">
        <f t="shared" si="6"/>
        <v>81</v>
      </c>
      <c r="AD27" s="48">
        <f t="shared" si="6"/>
        <v>13406</v>
      </c>
      <c r="AE27" s="47">
        <f t="shared" si="6"/>
        <v>529</v>
      </c>
    </row>
    <row r="28" spans="1:33" ht="30" customHeight="1" x14ac:dyDescent="0.35">
      <c r="A28" s="198"/>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row>
    <row r="29" spans="1:33" x14ac:dyDescent="0.35">
      <c r="A29" s="193" t="s">
        <v>101</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row>
    <row r="30" spans="1:33" ht="15" customHeight="1" x14ac:dyDescent="0.35">
      <c r="A30" s="192" t="s">
        <v>13</v>
      </c>
      <c r="B30" s="194" t="s">
        <v>70</v>
      </c>
      <c r="C30" s="195" t="s">
        <v>71</v>
      </c>
      <c r="D30" s="195"/>
      <c r="E30" s="195"/>
      <c r="F30" s="195"/>
      <c r="G30" s="195"/>
      <c r="H30" s="195"/>
      <c r="I30" s="195"/>
      <c r="J30" s="195"/>
      <c r="K30" s="195"/>
      <c r="L30" s="195" t="s">
        <v>72</v>
      </c>
      <c r="M30" s="195"/>
      <c r="N30" s="195"/>
      <c r="O30" s="195"/>
      <c r="P30" s="195" t="s">
        <v>73</v>
      </c>
      <c r="Q30" s="195"/>
      <c r="R30" s="195"/>
      <c r="S30" s="195"/>
      <c r="T30" s="195"/>
      <c r="U30" s="195"/>
      <c r="V30" s="195"/>
      <c r="W30" s="195" t="s">
        <v>74</v>
      </c>
      <c r="X30" s="195"/>
      <c r="Y30" s="195"/>
      <c r="Z30" s="195"/>
      <c r="AA30" s="195" t="s">
        <v>75</v>
      </c>
      <c r="AB30" s="195"/>
      <c r="AC30" s="195"/>
      <c r="AD30" s="196" t="s">
        <v>76</v>
      </c>
    </row>
    <row r="31" spans="1:33" ht="81.5" x14ac:dyDescent="0.35">
      <c r="A31" s="192"/>
      <c r="B31" s="194"/>
      <c r="C31" s="63" t="s">
        <v>77</v>
      </c>
      <c r="D31" s="52" t="s">
        <v>78</v>
      </c>
      <c r="E31" s="52" t="s">
        <v>79</v>
      </c>
      <c r="F31" s="52" t="s">
        <v>80</v>
      </c>
      <c r="G31" s="52" t="s">
        <v>81</v>
      </c>
      <c r="H31" s="52" t="s">
        <v>82</v>
      </c>
      <c r="I31" s="57" t="s">
        <v>83</v>
      </c>
      <c r="J31" s="52" t="s">
        <v>84</v>
      </c>
      <c r="K31" s="60" t="s">
        <v>85</v>
      </c>
      <c r="L31" s="59" t="s">
        <v>86</v>
      </c>
      <c r="M31" s="52" t="s">
        <v>87</v>
      </c>
      <c r="N31" s="52" t="s">
        <v>88</v>
      </c>
      <c r="O31" s="60" t="s">
        <v>85</v>
      </c>
      <c r="P31" s="59" t="s">
        <v>89</v>
      </c>
      <c r="Q31" s="52" t="s">
        <v>90</v>
      </c>
      <c r="R31" s="52" t="s">
        <v>91</v>
      </c>
      <c r="S31" s="52" t="s">
        <v>92</v>
      </c>
      <c r="T31" s="52" t="s">
        <v>93</v>
      </c>
      <c r="U31" s="52" t="s">
        <v>94</v>
      </c>
      <c r="V31" s="60" t="s">
        <v>85</v>
      </c>
      <c r="W31" s="59" t="s">
        <v>95</v>
      </c>
      <c r="X31" s="52" t="s">
        <v>96</v>
      </c>
      <c r="Y31" s="52" t="s">
        <v>97</v>
      </c>
      <c r="Z31" s="60" t="s">
        <v>85</v>
      </c>
      <c r="AA31" s="59" t="s">
        <v>98</v>
      </c>
      <c r="AB31" s="52" t="s">
        <v>99</v>
      </c>
      <c r="AC31" s="60" t="s">
        <v>85</v>
      </c>
      <c r="AD31" s="197"/>
      <c r="AE31" s="64" t="s">
        <v>100</v>
      </c>
    </row>
    <row r="32" spans="1:33" x14ac:dyDescent="0.35">
      <c r="A32" s="20" t="s">
        <v>15</v>
      </c>
      <c r="B32" s="43">
        <v>42</v>
      </c>
      <c r="C32" s="44">
        <v>1</v>
      </c>
      <c r="D32" s="41">
        <v>0</v>
      </c>
      <c r="E32" s="41">
        <v>1</v>
      </c>
      <c r="F32" s="41">
        <v>0</v>
      </c>
      <c r="G32" s="41">
        <v>0</v>
      </c>
      <c r="H32" s="41">
        <v>1</v>
      </c>
      <c r="I32" s="41">
        <v>0</v>
      </c>
      <c r="J32" s="41">
        <v>0</v>
      </c>
      <c r="K32" s="42">
        <f t="shared" ref="K32:K40" si="7">SUM(C32:J32)</f>
        <v>3</v>
      </c>
      <c r="L32" s="41">
        <v>3</v>
      </c>
      <c r="M32" s="41">
        <v>4</v>
      </c>
      <c r="N32" s="41">
        <v>4</v>
      </c>
      <c r="O32" s="42">
        <f>SUM(L32:N32)</f>
        <v>11</v>
      </c>
      <c r="P32" s="44">
        <v>42</v>
      </c>
      <c r="Q32" s="41">
        <v>27</v>
      </c>
      <c r="R32" s="41">
        <v>12</v>
      </c>
      <c r="S32" s="41">
        <v>5</v>
      </c>
      <c r="T32" s="41">
        <v>42</v>
      </c>
      <c r="U32" s="41">
        <v>62</v>
      </c>
      <c r="V32" s="42">
        <f>SUM(P32:U32)</f>
        <v>190</v>
      </c>
      <c r="W32" s="41">
        <v>0</v>
      </c>
      <c r="X32" s="41">
        <v>0</v>
      </c>
      <c r="Y32" s="41">
        <v>0</v>
      </c>
      <c r="Z32" s="42">
        <f t="shared" ref="Z32:Z40" si="8">SUM(W32:Y32)</f>
        <v>0</v>
      </c>
      <c r="AA32" s="41">
        <v>0</v>
      </c>
      <c r="AB32" s="41">
        <v>0</v>
      </c>
      <c r="AC32" s="42">
        <f>SUM(AA32:AB32)</f>
        <v>0</v>
      </c>
      <c r="AD32" s="42">
        <f t="shared" ref="AD32:AD40" si="9">K32+O32+V32+Z32+AC32</f>
        <v>204</v>
      </c>
      <c r="AE32" s="43">
        <v>13</v>
      </c>
    </row>
    <row r="33" spans="1:44" x14ac:dyDescent="0.35">
      <c r="A33" s="20" t="s">
        <v>16</v>
      </c>
      <c r="B33" s="43">
        <v>1102</v>
      </c>
      <c r="C33" s="44">
        <v>94</v>
      </c>
      <c r="D33" s="41">
        <v>10</v>
      </c>
      <c r="E33" s="41">
        <v>44</v>
      </c>
      <c r="F33" s="41">
        <v>6</v>
      </c>
      <c r="G33" s="41">
        <v>27</v>
      </c>
      <c r="H33" s="41">
        <v>44</v>
      </c>
      <c r="I33" s="41">
        <v>6</v>
      </c>
      <c r="J33" s="41">
        <v>11</v>
      </c>
      <c r="K33" s="42">
        <f t="shared" si="7"/>
        <v>242</v>
      </c>
      <c r="L33" s="41">
        <v>298</v>
      </c>
      <c r="M33" s="41">
        <v>277</v>
      </c>
      <c r="N33" s="41">
        <v>209</v>
      </c>
      <c r="O33" s="42">
        <f t="shared" ref="O33:O40" si="10">SUM(L33:N33)</f>
        <v>784</v>
      </c>
      <c r="P33" s="44">
        <v>1462</v>
      </c>
      <c r="Q33" s="41">
        <v>911</v>
      </c>
      <c r="R33" s="41">
        <v>450</v>
      </c>
      <c r="S33" s="41">
        <v>132</v>
      </c>
      <c r="T33" s="41">
        <v>1239</v>
      </c>
      <c r="U33" s="41">
        <v>1694</v>
      </c>
      <c r="V33" s="42">
        <f t="shared" ref="V33:V40" si="11">SUM(P33:U33)</f>
        <v>5888</v>
      </c>
      <c r="W33" s="41">
        <v>2</v>
      </c>
      <c r="X33" s="41">
        <v>6</v>
      </c>
      <c r="Y33" s="41">
        <v>7</v>
      </c>
      <c r="Z33" s="42">
        <f t="shared" si="8"/>
        <v>15</v>
      </c>
      <c r="AA33" s="41">
        <v>21</v>
      </c>
      <c r="AB33" s="41">
        <v>24</v>
      </c>
      <c r="AC33" s="42">
        <f t="shared" ref="AC33:AC40" si="12">SUM(AA33:AB33)</f>
        <v>45</v>
      </c>
      <c r="AD33" s="42">
        <f t="shared" si="9"/>
        <v>6974</v>
      </c>
      <c r="AE33" s="43">
        <v>215</v>
      </c>
    </row>
    <row r="34" spans="1:44" x14ac:dyDescent="0.35">
      <c r="A34" s="20" t="s">
        <v>17</v>
      </c>
      <c r="B34" s="43">
        <v>10</v>
      </c>
      <c r="C34" s="44">
        <v>1</v>
      </c>
      <c r="D34" s="41">
        <v>0</v>
      </c>
      <c r="E34" s="41">
        <v>1</v>
      </c>
      <c r="F34" s="41">
        <v>2</v>
      </c>
      <c r="G34" s="41">
        <v>0</v>
      </c>
      <c r="H34" s="41">
        <v>1</v>
      </c>
      <c r="I34" s="41">
        <v>0</v>
      </c>
      <c r="J34" s="41">
        <v>0</v>
      </c>
      <c r="K34" s="42">
        <f t="shared" si="7"/>
        <v>5</v>
      </c>
      <c r="L34" s="41">
        <v>5</v>
      </c>
      <c r="M34" s="41">
        <v>3</v>
      </c>
      <c r="N34" s="41">
        <v>2</v>
      </c>
      <c r="O34" s="42">
        <f t="shared" si="10"/>
        <v>10</v>
      </c>
      <c r="P34" s="44">
        <v>25</v>
      </c>
      <c r="Q34" s="41">
        <v>7</v>
      </c>
      <c r="R34" s="41">
        <v>4</v>
      </c>
      <c r="S34" s="41">
        <v>1</v>
      </c>
      <c r="T34" s="41">
        <v>10</v>
      </c>
      <c r="U34" s="41">
        <v>28</v>
      </c>
      <c r="V34" s="42">
        <f t="shared" si="11"/>
        <v>75</v>
      </c>
      <c r="W34" s="41">
        <v>0</v>
      </c>
      <c r="X34" s="41">
        <v>0</v>
      </c>
      <c r="Y34" s="41">
        <v>0</v>
      </c>
      <c r="Z34" s="42">
        <f t="shared" si="8"/>
        <v>0</v>
      </c>
      <c r="AA34" s="41">
        <v>0</v>
      </c>
      <c r="AB34" s="41">
        <v>0</v>
      </c>
      <c r="AC34" s="42">
        <f t="shared" si="12"/>
        <v>0</v>
      </c>
      <c r="AD34" s="42">
        <f t="shared" si="9"/>
        <v>90</v>
      </c>
      <c r="AE34" s="43">
        <v>3</v>
      </c>
    </row>
    <row r="35" spans="1:44" x14ac:dyDescent="0.35">
      <c r="A35" s="20" t="s">
        <v>18</v>
      </c>
      <c r="B35" s="43">
        <v>375</v>
      </c>
      <c r="C35" s="44">
        <v>42</v>
      </c>
      <c r="D35" s="41">
        <v>8</v>
      </c>
      <c r="E35" s="41">
        <v>16</v>
      </c>
      <c r="F35" s="41">
        <v>3</v>
      </c>
      <c r="G35" s="41">
        <v>10</v>
      </c>
      <c r="H35" s="41">
        <v>26</v>
      </c>
      <c r="I35" s="41">
        <v>7</v>
      </c>
      <c r="J35" s="41">
        <v>6</v>
      </c>
      <c r="K35" s="42">
        <f t="shared" si="7"/>
        <v>118</v>
      </c>
      <c r="L35" s="41">
        <v>86</v>
      </c>
      <c r="M35" s="41">
        <v>81</v>
      </c>
      <c r="N35" s="41">
        <v>58</v>
      </c>
      <c r="O35" s="42">
        <f t="shared" si="10"/>
        <v>225</v>
      </c>
      <c r="P35" s="44">
        <v>669</v>
      </c>
      <c r="Q35" s="41">
        <v>352</v>
      </c>
      <c r="R35" s="41">
        <v>204</v>
      </c>
      <c r="S35" s="41">
        <v>44</v>
      </c>
      <c r="T35" s="41">
        <v>380</v>
      </c>
      <c r="U35" s="41">
        <v>787</v>
      </c>
      <c r="V35" s="42">
        <f t="shared" si="11"/>
        <v>2436</v>
      </c>
      <c r="W35" s="41">
        <v>2</v>
      </c>
      <c r="X35" s="41">
        <v>3</v>
      </c>
      <c r="Y35" s="41">
        <v>2</v>
      </c>
      <c r="Z35" s="42">
        <f t="shared" si="8"/>
        <v>7</v>
      </c>
      <c r="AA35" s="41">
        <v>7</v>
      </c>
      <c r="AB35" s="41">
        <v>9</v>
      </c>
      <c r="AC35" s="42">
        <f t="shared" si="12"/>
        <v>16</v>
      </c>
      <c r="AD35" s="42">
        <f t="shared" si="9"/>
        <v>2802</v>
      </c>
      <c r="AE35" s="43">
        <v>137</v>
      </c>
    </row>
    <row r="36" spans="1:44" ht="13.15" customHeight="1" x14ac:dyDescent="0.35">
      <c r="A36" s="20" t="s">
        <v>19</v>
      </c>
      <c r="B36" s="43">
        <v>83</v>
      </c>
      <c r="C36" s="44">
        <v>9</v>
      </c>
      <c r="D36" s="41">
        <v>1</v>
      </c>
      <c r="E36" s="41">
        <v>2</v>
      </c>
      <c r="F36" s="41">
        <v>0</v>
      </c>
      <c r="G36" s="41">
        <v>0</v>
      </c>
      <c r="H36" s="41">
        <v>3</v>
      </c>
      <c r="I36" s="41">
        <v>1</v>
      </c>
      <c r="J36" s="41">
        <v>1</v>
      </c>
      <c r="K36" s="42">
        <f t="shared" si="7"/>
        <v>17</v>
      </c>
      <c r="L36" s="41">
        <v>22</v>
      </c>
      <c r="M36" s="41">
        <v>17</v>
      </c>
      <c r="N36" s="41">
        <v>15</v>
      </c>
      <c r="O36" s="42">
        <f t="shared" si="10"/>
        <v>54</v>
      </c>
      <c r="P36" s="44">
        <v>146</v>
      </c>
      <c r="Q36" s="41">
        <v>75</v>
      </c>
      <c r="R36" s="41">
        <v>40</v>
      </c>
      <c r="S36" s="41">
        <v>5</v>
      </c>
      <c r="T36" s="41">
        <v>90</v>
      </c>
      <c r="U36" s="41">
        <v>221</v>
      </c>
      <c r="V36" s="42">
        <f t="shared" si="11"/>
        <v>577</v>
      </c>
      <c r="W36" s="41">
        <v>0</v>
      </c>
      <c r="X36" s="41">
        <v>0</v>
      </c>
      <c r="Y36" s="41">
        <v>2</v>
      </c>
      <c r="Z36" s="42">
        <f t="shared" si="8"/>
        <v>2</v>
      </c>
      <c r="AA36" s="41">
        <v>2</v>
      </c>
      <c r="AB36" s="41">
        <v>1</v>
      </c>
      <c r="AC36" s="42">
        <f t="shared" si="12"/>
        <v>3</v>
      </c>
      <c r="AD36" s="42">
        <f t="shared" si="9"/>
        <v>653</v>
      </c>
      <c r="AE36" s="43">
        <v>32</v>
      </c>
    </row>
    <row r="37" spans="1:44" x14ac:dyDescent="0.35">
      <c r="A37" s="20" t="s">
        <v>20</v>
      </c>
      <c r="B37" s="43">
        <v>6</v>
      </c>
      <c r="C37" s="44">
        <v>2</v>
      </c>
      <c r="D37" s="41">
        <v>0</v>
      </c>
      <c r="E37" s="41">
        <v>1</v>
      </c>
      <c r="F37" s="41">
        <v>0</v>
      </c>
      <c r="G37" s="41">
        <v>2</v>
      </c>
      <c r="H37" s="41">
        <v>1</v>
      </c>
      <c r="I37" s="41">
        <v>0</v>
      </c>
      <c r="J37" s="41">
        <v>0</v>
      </c>
      <c r="K37" s="42">
        <f t="shared" si="7"/>
        <v>6</v>
      </c>
      <c r="L37" s="41">
        <v>0</v>
      </c>
      <c r="M37" s="41">
        <v>1</v>
      </c>
      <c r="N37" s="41">
        <v>1</v>
      </c>
      <c r="O37" s="42">
        <f t="shared" si="10"/>
        <v>2</v>
      </c>
      <c r="P37" s="44">
        <v>17</v>
      </c>
      <c r="Q37" s="41">
        <v>17</v>
      </c>
      <c r="R37" s="41">
        <v>6</v>
      </c>
      <c r="S37" s="41">
        <v>2</v>
      </c>
      <c r="T37" s="41">
        <v>5</v>
      </c>
      <c r="U37" s="41">
        <v>24</v>
      </c>
      <c r="V37" s="42">
        <f t="shared" si="11"/>
        <v>71</v>
      </c>
      <c r="W37" s="41">
        <v>0</v>
      </c>
      <c r="X37" s="41">
        <v>0</v>
      </c>
      <c r="Y37" s="41">
        <v>0</v>
      </c>
      <c r="Z37" s="42">
        <f t="shared" si="8"/>
        <v>0</v>
      </c>
      <c r="AA37" s="41">
        <v>2</v>
      </c>
      <c r="AB37" s="41">
        <v>1</v>
      </c>
      <c r="AC37" s="42">
        <f t="shared" si="12"/>
        <v>3</v>
      </c>
      <c r="AD37" s="42">
        <f t="shared" si="9"/>
        <v>82</v>
      </c>
      <c r="AE37" s="43">
        <v>0</v>
      </c>
    </row>
    <row r="38" spans="1:44" x14ac:dyDescent="0.35">
      <c r="A38" s="20" t="s">
        <v>21</v>
      </c>
      <c r="B38" s="43">
        <v>539</v>
      </c>
      <c r="C38" s="44">
        <v>47</v>
      </c>
      <c r="D38" s="41">
        <v>4</v>
      </c>
      <c r="E38" s="41">
        <v>24</v>
      </c>
      <c r="F38" s="41">
        <v>5</v>
      </c>
      <c r="G38" s="41">
        <v>20</v>
      </c>
      <c r="H38" s="41">
        <v>25</v>
      </c>
      <c r="I38" s="41">
        <v>2</v>
      </c>
      <c r="J38" s="41">
        <v>10</v>
      </c>
      <c r="K38" s="42">
        <f t="shared" si="7"/>
        <v>137</v>
      </c>
      <c r="L38" s="41">
        <v>119</v>
      </c>
      <c r="M38" s="41">
        <v>127</v>
      </c>
      <c r="N38" s="41">
        <v>100</v>
      </c>
      <c r="O38" s="42">
        <f t="shared" si="10"/>
        <v>346</v>
      </c>
      <c r="P38" s="44">
        <v>727</v>
      </c>
      <c r="Q38" s="41">
        <v>445</v>
      </c>
      <c r="R38" s="41">
        <v>302</v>
      </c>
      <c r="S38" s="41">
        <v>65</v>
      </c>
      <c r="T38" s="41">
        <v>606</v>
      </c>
      <c r="U38" s="41">
        <v>1009</v>
      </c>
      <c r="V38" s="42">
        <f t="shared" si="11"/>
        <v>3154</v>
      </c>
      <c r="W38" s="41">
        <v>0</v>
      </c>
      <c r="X38" s="41">
        <v>2</v>
      </c>
      <c r="Y38" s="41">
        <v>4</v>
      </c>
      <c r="Z38" s="42">
        <f t="shared" si="8"/>
        <v>6</v>
      </c>
      <c r="AA38" s="41">
        <v>10</v>
      </c>
      <c r="AB38" s="41">
        <v>10</v>
      </c>
      <c r="AC38" s="42">
        <f t="shared" si="12"/>
        <v>20</v>
      </c>
      <c r="AD38" s="42">
        <f t="shared" si="9"/>
        <v>3663</v>
      </c>
      <c r="AE38" s="43">
        <v>186</v>
      </c>
    </row>
    <row r="39" spans="1:44" x14ac:dyDescent="0.35">
      <c r="A39" s="20" t="s">
        <v>22</v>
      </c>
      <c r="B39" s="43">
        <v>148</v>
      </c>
      <c r="C39" s="44">
        <v>27</v>
      </c>
      <c r="D39" s="41">
        <v>3</v>
      </c>
      <c r="E39" s="41">
        <v>5</v>
      </c>
      <c r="F39" s="41">
        <v>0</v>
      </c>
      <c r="G39" s="41">
        <v>6</v>
      </c>
      <c r="H39" s="41">
        <v>18</v>
      </c>
      <c r="I39" s="41">
        <v>0</v>
      </c>
      <c r="J39" s="41">
        <v>3</v>
      </c>
      <c r="K39" s="42">
        <f t="shared" si="7"/>
        <v>62</v>
      </c>
      <c r="L39" s="41">
        <v>41</v>
      </c>
      <c r="M39" s="41">
        <v>28</v>
      </c>
      <c r="N39" s="41">
        <v>20</v>
      </c>
      <c r="O39" s="42">
        <f t="shared" si="10"/>
        <v>89</v>
      </c>
      <c r="P39" s="44">
        <v>339</v>
      </c>
      <c r="Q39" s="41">
        <v>207</v>
      </c>
      <c r="R39" s="41">
        <v>124</v>
      </c>
      <c r="S39" s="41">
        <v>23</v>
      </c>
      <c r="T39" s="41">
        <v>186</v>
      </c>
      <c r="U39" s="41">
        <v>395</v>
      </c>
      <c r="V39" s="42">
        <f t="shared" si="11"/>
        <v>1274</v>
      </c>
      <c r="W39" s="41">
        <v>0</v>
      </c>
      <c r="X39" s="41">
        <v>4</v>
      </c>
      <c r="Y39" s="41">
        <v>3</v>
      </c>
      <c r="Z39" s="42">
        <f t="shared" si="8"/>
        <v>7</v>
      </c>
      <c r="AA39" s="41">
        <v>3</v>
      </c>
      <c r="AB39" s="41">
        <v>8</v>
      </c>
      <c r="AC39" s="42">
        <f t="shared" si="12"/>
        <v>11</v>
      </c>
      <c r="AD39" s="42">
        <f t="shared" si="9"/>
        <v>1443</v>
      </c>
      <c r="AE39" s="43">
        <v>65</v>
      </c>
    </row>
    <row r="40" spans="1:44" x14ac:dyDescent="0.35">
      <c r="A40" s="20" t="s">
        <v>23</v>
      </c>
      <c r="B40" s="43">
        <v>0</v>
      </c>
      <c r="C40" s="44">
        <v>0</v>
      </c>
      <c r="D40" s="41">
        <v>0</v>
      </c>
      <c r="E40" s="41">
        <v>0</v>
      </c>
      <c r="F40" s="41">
        <v>0</v>
      </c>
      <c r="G40" s="41">
        <v>0</v>
      </c>
      <c r="H40" s="41">
        <v>0</v>
      </c>
      <c r="I40" s="41">
        <v>0</v>
      </c>
      <c r="J40" s="41">
        <v>0</v>
      </c>
      <c r="K40" s="42">
        <f t="shared" si="7"/>
        <v>0</v>
      </c>
      <c r="L40" s="41">
        <v>0</v>
      </c>
      <c r="M40" s="41">
        <v>0</v>
      </c>
      <c r="N40" s="41">
        <v>0</v>
      </c>
      <c r="O40" s="42">
        <f t="shared" si="10"/>
        <v>0</v>
      </c>
      <c r="P40" s="44">
        <v>0</v>
      </c>
      <c r="Q40" s="41">
        <v>0</v>
      </c>
      <c r="R40" s="41">
        <v>0</v>
      </c>
      <c r="S40" s="41">
        <v>0</v>
      </c>
      <c r="T40" s="41">
        <v>0</v>
      </c>
      <c r="U40" s="41">
        <v>0</v>
      </c>
      <c r="V40" s="42">
        <f t="shared" si="11"/>
        <v>0</v>
      </c>
      <c r="W40" s="41">
        <v>0</v>
      </c>
      <c r="X40" s="41">
        <v>0</v>
      </c>
      <c r="Y40" s="41">
        <v>0</v>
      </c>
      <c r="Z40" s="42">
        <f t="shared" si="8"/>
        <v>0</v>
      </c>
      <c r="AA40" s="41">
        <v>0</v>
      </c>
      <c r="AB40" s="41">
        <v>0</v>
      </c>
      <c r="AC40" s="42">
        <f t="shared" si="12"/>
        <v>0</v>
      </c>
      <c r="AD40" s="42">
        <f t="shared" si="9"/>
        <v>0</v>
      </c>
      <c r="AE40" s="43">
        <v>0</v>
      </c>
    </row>
    <row r="41" spans="1:44" x14ac:dyDescent="0.35">
      <c r="A41" s="50" t="s">
        <v>45</v>
      </c>
      <c r="B41" s="47">
        <f>SUM(B32:B40)</f>
        <v>2305</v>
      </c>
      <c r="C41" s="46">
        <f>SUM(C32:C40)</f>
        <v>223</v>
      </c>
      <c r="D41" s="47">
        <f t="shared" ref="D41:AD41" si="13">SUM(D32:D40)</f>
        <v>26</v>
      </c>
      <c r="E41" s="47">
        <f t="shared" si="13"/>
        <v>94</v>
      </c>
      <c r="F41" s="47">
        <f t="shared" si="13"/>
        <v>16</v>
      </c>
      <c r="G41" s="47">
        <f t="shared" si="13"/>
        <v>65</v>
      </c>
      <c r="H41" s="47">
        <f t="shared" si="13"/>
        <v>119</v>
      </c>
      <c r="I41" s="47">
        <f t="shared" si="13"/>
        <v>16</v>
      </c>
      <c r="J41" s="47">
        <f t="shared" si="13"/>
        <v>31</v>
      </c>
      <c r="K41" s="45">
        <f>SUM(K32:K40)</f>
        <v>590</v>
      </c>
      <c r="L41" s="46">
        <f t="shared" si="13"/>
        <v>574</v>
      </c>
      <c r="M41" s="47">
        <f t="shared" si="13"/>
        <v>538</v>
      </c>
      <c r="N41" s="47">
        <f t="shared" si="13"/>
        <v>409</v>
      </c>
      <c r="O41" s="45">
        <f t="shared" si="13"/>
        <v>1521</v>
      </c>
      <c r="P41" s="47">
        <f>SUM(P32:P40)</f>
        <v>3427</v>
      </c>
      <c r="Q41" s="47">
        <f>SUM(Q32:Q40)</f>
        <v>2041</v>
      </c>
      <c r="R41" s="47">
        <f t="shared" si="13"/>
        <v>1142</v>
      </c>
      <c r="S41" s="47">
        <f t="shared" si="13"/>
        <v>277</v>
      </c>
      <c r="T41" s="47">
        <f t="shared" si="13"/>
        <v>2558</v>
      </c>
      <c r="U41" s="47">
        <f t="shared" si="13"/>
        <v>4220</v>
      </c>
      <c r="V41" s="45">
        <f t="shared" si="13"/>
        <v>13665</v>
      </c>
      <c r="W41" s="46">
        <f t="shared" ref="W41:AC41" si="14">SUM(W32:W40)</f>
        <v>4</v>
      </c>
      <c r="X41" s="47">
        <f t="shared" si="14"/>
        <v>15</v>
      </c>
      <c r="Y41" s="47">
        <f t="shared" si="14"/>
        <v>18</v>
      </c>
      <c r="Z41" s="47">
        <f t="shared" si="14"/>
        <v>37</v>
      </c>
      <c r="AA41" s="46">
        <f t="shared" si="14"/>
        <v>45</v>
      </c>
      <c r="AB41" s="47">
        <f t="shared" si="14"/>
        <v>53</v>
      </c>
      <c r="AC41" s="45">
        <f t="shared" si="14"/>
        <v>98</v>
      </c>
      <c r="AD41" s="48">
        <f t="shared" si="13"/>
        <v>15911</v>
      </c>
      <c r="AE41" s="47">
        <f>SUM(AE32:AE40)</f>
        <v>651</v>
      </c>
    </row>
    <row r="42" spans="1:44" x14ac:dyDescent="0.35">
      <c r="A42" s="61"/>
      <c r="B42" s="61"/>
      <c r="C42" s="43"/>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43"/>
    </row>
    <row r="43" spans="1:44" x14ac:dyDescent="0.35">
      <c r="A43" s="20"/>
      <c r="B43" s="61"/>
      <c r="C43" s="43"/>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row>
    <row r="44" spans="1:44" x14ac:dyDescent="0.35">
      <c r="A44" s="20" t="s">
        <v>12</v>
      </c>
      <c r="B44" s="61"/>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row r="45" spans="1:44" s="56" customFormat="1" x14ac:dyDescent="0.35">
      <c r="B45" s="65"/>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row>
    <row r="46" spans="1:44" x14ac:dyDescent="0.35">
      <c r="C46" s="43"/>
      <c r="D46" s="41"/>
      <c r="E46" s="41"/>
      <c r="F46" s="41"/>
      <c r="G46" s="41"/>
      <c r="H46" s="41"/>
      <c r="I46" s="41"/>
      <c r="J46" s="41"/>
      <c r="K46" s="41"/>
      <c r="L46" s="43"/>
      <c r="M46" s="41"/>
      <c r="N46" s="41"/>
      <c r="O46" s="41"/>
      <c r="P46" s="43"/>
      <c r="Q46" s="41"/>
      <c r="R46" s="41"/>
      <c r="S46" s="41"/>
      <c r="T46" s="41"/>
      <c r="U46" s="41"/>
      <c r="V46" s="41"/>
      <c r="W46" s="43"/>
      <c r="X46" s="41"/>
      <c r="Y46" s="41"/>
      <c r="Z46" s="41"/>
      <c r="AA46" s="43"/>
      <c r="AB46" s="41"/>
      <c r="AC46" s="41"/>
      <c r="AD46" s="43"/>
      <c r="AE46" s="43"/>
      <c r="AF46" s="43"/>
      <c r="AG46" s="43"/>
      <c r="AH46" s="43"/>
      <c r="AI46" s="43"/>
      <c r="AJ46" s="43"/>
      <c r="AK46" s="43"/>
    </row>
    <row r="47" spans="1:44" x14ac:dyDescent="0.35">
      <c r="C47" s="43"/>
      <c r="D47" s="41"/>
      <c r="E47" s="41"/>
      <c r="F47" s="41"/>
      <c r="G47" s="41"/>
      <c r="H47" s="41"/>
      <c r="I47" s="41"/>
      <c r="J47" s="41"/>
      <c r="K47" s="41"/>
      <c r="L47" s="43"/>
      <c r="M47" s="41"/>
      <c r="N47" s="41"/>
      <c r="O47" s="41"/>
      <c r="P47" s="43"/>
      <c r="Q47" s="41"/>
      <c r="R47" s="41"/>
      <c r="S47" s="41"/>
      <c r="T47" s="41"/>
      <c r="U47" s="41"/>
      <c r="V47" s="41"/>
      <c r="W47" s="43"/>
      <c r="X47" s="41"/>
      <c r="Y47" s="41"/>
      <c r="Z47" s="41"/>
      <c r="AA47" s="43"/>
      <c r="AB47" s="41"/>
      <c r="AC47" s="41"/>
      <c r="AD47" s="43"/>
      <c r="AE47" s="43"/>
      <c r="AF47" s="43"/>
      <c r="AG47" s="43"/>
      <c r="AH47" s="43"/>
      <c r="AI47" s="43"/>
      <c r="AJ47" s="43"/>
      <c r="AK47" s="43"/>
    </row>
    <row r="48" spans="1:44" x14ac:dyDescent="0.35">
      <c r="C48" s="43"/>
      <c r="D48" s="41"/>
      <c r="E48" s="41"/>
      <c r="F48" s="41"/>
      <c r="G48" s="41"/>
      <c r="H48" s="41"/>
      <c r="I48" s="41"/>
      <c r="J48" s="41"/>
      <c r="K48" s="41"/>
      <c r="L48" s="43"/>
      <c r="M48" s="41"/>
      <c r="N48" s="41"/>
      <c r="O48" s="41"/>
      <c r="P48" s="43"/>
      <c r="Q48" s="41"/>
      <c r="R48" s="41"/>
      <c r="S48" s="41"/>
      <c r="T48" s="41"/>
      <c r="U48" s="41"/>
      <c r="V48" s="41"/>
      <c r="W48" s="43"/>
      <c r="X48" s="41"/>
      <c r="Y48" s="41"/>
      <c r="Z48" s="41"/>
      <c r="AA48" s="43"/>
      <c r="AB48" s="41"/>
      <c r="AC48" s="41"/>
      <c r="AD48" s="43"/>
      <c r="AE48" s="43"/>
      <c r="AF48" s="43"/>
      <c r="AG48" s="43"/>
      <c r="AH48" s="43"/>
      <c r="AI48" s="43"/>
      <c r="AJ48" s="43"/>
      <c r="AK48" s="43"/>
      <c r="AL48" s="43"/>
      <c r="AM48" s="43"/>
      <c r="AN48" s="43"/>
      <c r="AO48" s="43"/>
      <c r="AP48" s="43"/>
      <c r="AQ48" s="43"/>
      <c r="AR48" s="43"/>
    </row>
    <row r="49" spans="3:54" x14ac:dyDescent="0.35">
      <c r="C49" s="43"/>
      <c r="D49" s="41"/>
      <c r="E49" s="41"/>
      <c r="F49" s="41"/>
      <c r="G49" s="41"/>
      <c r="H49" s="41"/>
      <c r="I49" s="41"/>
      <c r="J49" s="41"/>
      <c r="K49" s="41"/>
      <c r="L49" s="43"/>
      <c r="M49" s="41"/>
      <c r="N49" s="41"/>
      <c r="O49" s="41"/>
      <c r="P49" s="43"/>
      <c r="Q49" s="41"/>
      <c r="R49" s="41"/>
      <c r="S49" s="41"/>
      <c r="T49" s="41"/>
      <c r="U49" s="41"/>
      <c r="V49" s="41"/>
      <c r="W49" s="43"/>
      <c r="X49" s="41"/>
      <c r="Y49" s="41"/>
      <c r="Z49" s="41"/>
      <c r="AA49" s="43"/>
      <c r="AB49" s="41"/>
      <c r="AC49" s="41"/>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row>
    <row r="50" spans="3:54" x14ac:dyDescent="0.35">
      <c r="C50" s="43"/>
      <c r="D50" s="41"/>
      <c r="E50" s="41"/>
      <c r="F50" s="41"/>
      <c r="G50" s="41"/>
      <c r="H50" s="41"/>
      <c r="I50" s="41"/>
      <c r="J50" s="41"/>
      <c r="K50" s="41"/>
      <c r="L50" s="43"/>
      <c r="M50" s="41"/>
      <c r="N50" s="41"/>
      <c r="O50" s="41"/>
      <c r="P50" s="43"/>
      <c r="Q50" s="41"/>
      <c r="R50" s="41"/>
      <c r="S50" s="41"/>
      <c r="T50" s="41"/>
      <c r="U50" s="41"/>
      <c r="V50" s="41"/>
      <c r="W50" s="43"/>
      <c r="X50" s="41"/>
      <c r="Y50" s="41"/>
      <c r="Z50" s="41"/>
      <c r="AA50" s="43"/>
      <c r="AB50" s="41"/>
      <c r="AC50" s="41"/>
      <c r="AD50" s="43"/>
      <c r="AE50" s="43"/>
      <c r="AF50" s="43"/>
      <c r="AG50" s="43"/>
      <c r="AH50" s="43"/>
      <c r="AI50" s="43"/>
      <c r="AJ50" s="43"/>
      <c r="AK50" s="43"/>
      <c r="AL50" s="41"/>
      <c r="AM50" s="43"/>
      <c r="AN50" s="43"/>
      <c r="AO50" s="43"/>
      <c r="AP50" s="43"/>
      <c r="AQ50" s="43"/>
      <c r="AR50" s="43"/>
      <c r="AS50" s="43"/>
      <c r="AT50" s="43"/>
      <c r="AU50" s="43"/>
      <c r="AV50" s="43"/>
      <c r="AW50" s="43"/>
      <c r="AX50" s="43"/>
      <c r="AY50" s="43"/>
      <c r="AZ50" s="43"/>
      <c r="BA50" s="43"/>
      <c r="BB50" s="43"/>
    </row>
    <row r="51" spans="3:54" x14ac:dyDescent="0.35">
      <c r="C51" s="43"/>
      <c r="D51" s="41"/>
      <c r="E51" s="41"/>
      <c r="F51" s="41"/>
      <c r="G51" s="41"/>
      <c r="H51" s="41"/>
      <c r="I51" s="41"/>
      <c r="J51" s="41"/>
      <c r="K51" s="41"/>
      <c r="L51" s="43"/>
      <c r="M51" s="41"/>
      <c r="N51" s="41"/>
      <c r="O51" s="41"/>
      <c r="P51" s="43"/>
      <c r="Q51" s="41"/>
      <c r="R51" s="41"/>
      <c r="S51" s="41"/>
      <c r="T51" s="41"/>
      <c r="U51" s="41"/>
      <c r="V51" s="41"/>
      <c r="W51" s="43"/>
      <c r="X51" s="41"/>
      <c r="Y51" s="41"/>
      <c r="Z51" s="41"/>
      <c r="AA51" s="43"/>
      <c r="AB51" s="41"/>
      <c r="AC51" s="41"/>
      <c r="AD51" s="43"/>
      <c r="AE51" s="43"/>
      <c r="AF51" s="43"/>
      <c r="AG51" s="43"/>
      <c r="AH51" s="43"/>
      <c r="AI51" s="43"/>
      <c r="AJ51" s="43"/>
      <c r="AK51" s="43"/>
      <c r="AL51" s="41"/>
      <c r="AM51" s="43"/>
      <c r="AN51" s="43"/>
      <c r="AO51" s="43"/>
      <c r="AP51" s="43"/>
      <c r="AQ51" s="43"/>
      <c r="AR51" s="43"/>
      <c r="AS51" s="43"/>
      <c r="AT51" s="43"/>
    </row>
    <row r="52" spans="3:54" x14ac:dyDescent="0.35">
      <c r="C52" s="43"/>
      <c r="D52" s="41"/>
      <c r="E52" s="41"/>
      <c r="F52" s="41"/>
      <c r="G52" s="41"/>
      <c r="H52" s="41"/>
      <c r="I52" s="41"/>
      <c r="J52" s="41"/>
      <c r="K52" s="41"/>
      <c r="L52" s="43"/>
      <c r="M52" s="41"/>
      <c r="N52" s="41"/>
      <c r="O52" s="41"/>
      <c r="P52" s="43"/>
      <c r="Q52" s="41"/>
      <c r="R52" s="41"/>
      <c r="S52" s="41"/>
      <c r="T52" s="41"/>
      <c r="U52" s="41"/>
      <c r="V52" s="41"/>
      <c r="W52" s="43"/>
      <c r="X52" s="41"/>
      <c r="Y52" s="41"/>
      <c r="Z52" s="41"/>
      <c r="AA52" s="43"/>
      <c r="AB52" s="41"/>
      <c r="AC52" s="41"/>
      <c r="AD52" s="43"/>
      <c r="AE52" s="43"/>
      <c r="AF52" s="43"/>
      <c r="AG52" s="43"/>
      <c r="AH52" s="43"/>
      <c r="AI52" s="43"/>
      <c r="AJ52" s="43"/>
      <c r="AK52" s="43"/>
      <c r="AL52" s="41"/>
      <c r="AM52" s="43"/>
      <c r="AN52" s="43"/>
      <c r="AO52" s="43"/>
      <c r="AP52" s="43"/>
      <c r="AQ52" s="43"/>
      <c r="AR52" s="43"/>
      <c r="AS52" s="43"/>
      <c r="AT52" s="43"/>
    </row>
    <row r="53" spans="3:54" x14ac:dyDescent="0.35">
      <c r="C53" s="43"/>
      <c r="D53" s="41"/>
      <c r="E53" s="41"/>
      <c r="F53" s="41"/>
      <c r="G53" s="41"/>
      <c r="H53" s="41"/>
      <c r="I53" s="41"/>
      <c r="J53" s="41"/>
      <c r="K53" s="41"/>
      <c r="L53" s="43"/>
      <c r="M53" s="41"/>
      <c r="N53" s="41"/>
      <c r="O53" s="41"/>
      <c r="P53" s="43"/>
      <c r="Q53" s="41"/>
      <c r="R53" s="41"/>
      <c r="S53" s="41"/>
      <c r="T53" s="41"/>
      <c r="U53" s="41"/>
      <c r="V53" s="41"/>
      <c r="W53" s="43"/>
      <c r="X53" s="41"/>
      <c r="Y53" s="41"/>
      <c r="Z53" s="41"/>
      <c r="AA53" s="43"/>
      <c r="AB53" s="41"/>
      <c r="AC53" s="41"/>
      <c r="AD53" s="43"/>
      <c r="AE53" s="43"/>
      <c r="AF53" s="43"/>
      <c r="AG53" s="43"/>
      <c r="AH53" s="43"/>
      <c r="AI53" s="43"/>
      <c r="AJ53" s="43"/>
      <c r="AK53" s="43"/>
      <c r="AL53" s="41"/>
      <c r="AM53" s="43"/>
      <c r="AN53" s="43"/>
      <c r="AO53" s="43"/>
      <c r="AP53" s="43"/>
      <c r="AQ53" s="43"/>
      <c r="AR53" s="43"/>
      <c r="AS53" s="43"/>
      <c r="AT53" s="43"/>
    </row>
    <row r="54" spans="3:54" x14ac:dyDescent="0.35">
      <c r="D54" s="41"/>
      <c r="E54" s="41"/>
      <c r="F54" s="41"/>
      <c r="G54" s="41"/>
      <c r="H54" s="41"/>
      <c r="I54" s="41"/>
      <c r="J54" s="41"/>
      <c r="K54" s="41"/>
      <c r="L54" s="43"/>
      <c r="M54" s="41"/>
      <c r="N54" s="41"/>
      <c r="O54" s="41"/>
      <c r="P54" s="43"/>
      <c r="Q54" s="41"/>
      <c r="R54" s="41"/>
      <c r="S54" s="41"/>
      <c r="T54" s="41"/>
      <c r="U54" s="41"/>
      <c r="V54" s="41"/>
      <c r="W54" s="43"/>
      <c r="X54" s="41"/>
      <c r="Y54" s="41"/>
      <c r="Z54" s="41"/>
      <c r="AA54" s="43"/>
      <c r="AB54" s="41"/>
      <c r="AC54" s="41"/>
      <c r="AD54" s="43"/>
      <c r="AE54" s="43"/>
      <c r="AF54" s="43"/>
      <c r="AG54" s="43"/>
      <c r="AH54" s="43"/>
      <c r="AI54" s="43"/>
      <c r="AJ54" s="43"/>
      <c r="AK54" s="43"/>
      <c r="AL54" s="41"/>
      <c r="AM54" s="43"/>
      <c r="AN54" s="43"/>
      <c r="AO54" s="43"/>
      <c r="AP54" s="43"/>
      <c r="AQ54" s="43"/>
      <c r="AR54" s="43"/>
      <c r="AS54" s="43"/>
      <c r="AT54" s="43"/>
    </row>
    <row r="55" spans="3:54" x14ac:dyDescent="0.35">
      <c r="D55" s="41"/>
      <c r="E55" s="41"/>
      <c r="F55" s="41"/>
      <c r="G55" s="41"/>
      <c r="H55" s="41"/>
      <c r="I55" s="41"/>
      <c r="J55" s="41"/>
      <c r="K55" s="41"/>
      <c r="L55" s="43"/>
      <c r="M55" s="41"/>
      <c r="N55" s="41"/>
      <c r="O55" s="41"/>
      <c r="P55" s="43"/>
      <c r="Q55" s="41"/>
      <c r="R55" s="41"/>
      <c r="S55" s="41"/>
      <c r="T55" s="41"/>
      <c r="U55" s="41"/>
      <c r="V55" s="41"/>
      <c r="W55" s="43"/>
      <c r="X55" s="41"/>
      <c r="Y55" s="41"/>
      <c r="Z55" s="41"/>
      <c r="AA55" s="43"/>
      <c r="AB55" s="41"/>
      <c r="AC55" s="41"/>
      <c r="AD55" s="43"/>
      <c r="AE55" s="43"/>
      <c r="AF55" s="43"/>
      <c r="AG55" s="43"/>
      <c r="AH55" s="43"/>
      <c r="AI55" s="43"/>
      <c r="AJ55" s="43"/>
      <c r="AK55" s="43"/>
      <c r="AL55" s="41"/>
      <c r="AM55" s="43"/>
      <c r="AN55" s="43"/>
      <c r="AO55" s="43"/>
      <c r="AP55" s="43"/>
      <c r="AQ55" s="43"/>
      <c r="AR55" s="43"/>
      <c r="AS55" s="43"/>
      <c r="AT55" s="43"/>
    </row>
    <row r="56" spans="3:54" x14ac:dyDescent="0.35">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1"/>
      <c r="AK56" s="43"/>
      <c r="AL56" s="43"/>
      <c r="AM56" s="43"/>
      <c r="AN56" s="43"/>
      <c r="AO56" s="43"/>
      <c r="AP56" s="43"/>
      <c r="AQ56" s="43"/>
      <c r="AR56" s="43"/>
    </row>
    <row r="57" spans="3:54" x14ac:dyDescent="0.35">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1"/>
      <c r="AI57" s="43"/>
      <c r="AJ57" s="43"/>
      <c r="AK57" s="43"/>
      <c r="AL57" s="43"/>
      <c r="AM57" s="43"/>
      <c r="AN57" s="43"/>
      <c r="AO57" s="43"/>
      <c r="AP57" s="43"/>
    </row>
    <row r="58" spans="3:54" x14ac:dyDescent="0.35">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1"/>
      <c r="AH58" s="43"/>
      <c r="AI58" s="43"/>
      <c r="AJ58" s="43"/>
      <c r="AK58" s="43"/>
      <c r="AL58" s="43"/>
      <c r="AM58" s="43"/>
      <c r="AN58" s="43"/>
      <c r="AO58" s="43"/>
    </row>
    <row r="59" spans="3:54" x14ac:dyDescent="0.35">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1"/>
      <c r="AH59" s="43"/>
      <c r="AI59" s="43"/>
      <c r="AJ59" s="43"/>
      <c r="AK59" s="43"/>
      <c r="AL59" s="43"/>
      <c r="AM59" s="43"/>
      <c r="AN59" s="43"/>
      <c r="AO59" s="43"/>
    </row>
    <row r="60" spans="3:54" x14ac:dyDescent="0.35">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1"/>
      <c r="AH60" s="43"/>
      <c r="AI60" s="43"/>
      <c r="AJ60" s="43"/>
      <c r="AK60" s="43"/>
      <c r="AL60" s="43"/>
      <c r="AM60" s="43"/>
      <c r="AN60" s="43"/>
      <c r="AO60" s="43"/>
    </row>
    <row r="61" spans="3:54" x14ac:dyDescent="0.35">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1"/>
      <c r="AH61" s="43"/>
      <c r="AI61" s="43"/>
      <c r="AJ61" s="43"/>
      <c r="AK61" s="43"/>
      <c r="AL61" s="43"/>
      <c r="AM61" s="43"/>
      <c r="AN61" s="43"/>
      <c r="AO61" s="43"/>
    </row>
    <row r="62" spans="3:54" x14ac:dyDescent="0.35">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1"/>
      <c r="AH62" s="43"/>
      <c r="AI62" s="43"/>
      <c r="AJ62" s="43"/>
      <c r="AK62" s="43"/>
      <c r="AL62" s="43"/>
      <c r="AM62" s="43"/>
      <c r="AN62" s="43"/>
      <c r="AO62" s="43"/>
    </row>
    <row r="63" spans="3:54" x14ac:dyDescent="0.35">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1"/>
      <c r="AH63" s="43"/>
      <c r="AI63" s="43"/>
      <c r="AJ63" s="43"/>
      <c r="AK63" s="43"/>
      <c r="AL63" s="43"/>
      <c r="AM63" s="43"/>
      <c r="AN63" s="43"/>
      <c r="AO63" s="43"/>
    </row>
    <row r="64" spans="3:54" x14ac:dyDescent="0.35">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1"/>
      <c r="AH64" s="43"/>
      <c r="AI64" s="43"/>
      <c r="AJ64" s="43"/>
      <c r="AK64" s="43"/>
      <c r="AL64" s="43"/>
      <c r="AM64" s="43"/>
      <c r="AN64" s="43"/>
      <c r="AO64" s="43"/>
    </row>
    <row r="65" spans="4:41" x14ac:dyDescent="0.35">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1"/>
      <c r="AH65" s="43"/>
      <c r="AI65" s="43"/>
      <c r="AJ65" s="43"/>
      <c r="AK65" s="43"/>
      <c r="AL65" s="43"/>
      <c r="AM65" s="43"/>
      <c r="AN65" s="43"/>
      <c r="AO65" s="43"/>
    </row>
    <row r="66" spans="4:41" x14ac:dyDescent="0.35">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1"/>
      <c r="AH66" s="43"/>
      <c r="AI66" s="43"/>
      <c r="AJ66" s="43"/>
      <c r="AK66" s="43"/>
      <c r="AL66" s="43"/>
      <c r="AM66" s="43"/>
      <c r="AN66" s="43"/>
      <c r="AO66" s="43"/>
    </row>
    <row r="67" spans="4:41" x14ac:dyDescent="0.35">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1"/>
      <c r="AH67" s="43"/>
      <c r="AI67" s="43"/>
      <c r="AJ67" s="43"/>
      <c r="AK67" s="43"/>
      <c r="AL67" s="43"/>
      <c r="AM67" s="43"/>
      <c r="AN67" s="43"/>
      <c r="AO67" s="43"/>
    </row>
    <row r="68" spans="4:41" x14ac:dyDescent="0.35">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1"/>
      <c r="AH68" s="43"/>
      <c r="AI68" s="43"/>
      <c r="AJ68" s="43"/>
      <c r="AK68" s="43"/>
      <c r="AL68" s="43"/>
      <c r="AM68" s="43"/>
      <c r="AN68" s="43"/>
      <c r="AO68" s="43"/>
    </row>
    <row r="69" spans="4:41" x14ac:dyDescent="0.35">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1"/>
      <c r="AH69" s="43"/>
      <c r="AI69" s="43"/>
      <c r="AJ69" s="43"/>
      <c r="AK69" s="43"/>
      <c r="AL69" s="43"/>
      <c r="AM69" s="43"/>
      <c r="AN69" s="43"/>
      <c r="AO69" s="43"/>
    </row>
    <row r="70" spans="4:41" x14ac:dyDescent="0.35">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1"/>
      <c r="AH70" s="43"/>
      <c r="AI70" s="43"/>
      <c r="AJ70" s="43"/>
      <c r="AK70" s="43"/>
      <c r="AL70" s="43"/>
      <c r="AM70" s="43"/>
      <c r="AN70" s="43"/>
      <c r="AO70" s="43"/>
    </row>
    <row r="71" spans="4:41" x14ac:dyDescent="0.35">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1"/>
      <c r="AH71" s="43"/>
      <c r="AI71" s="43"/>
      <c r="AJ71" s="43"/>
      <c r="AK71" s="43"/>
      <c r="AL71" s="43"/>
      <c r="AM71" s="43"/>
      <c r="AN71" s="43"/>
      <c r="AO71" s="43"/>
    </row>
    <row r="72" spans="4:41" x14ac:dyDescent="0.35">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1"/>
      <c r="AH72" s="43"/>
      <c r="AI72" s="43"/>
      <c r="AJ72" s="43"/>
      <c r="AK72" s="43"/>
      <c r="AL72" s="43"/>
      <c r="AM72" s="43"/>
      <c r="AN72" s="43"/>
      <c r="AO72" s="43"/>
    </row>
    <row r="73" spans="4:41" x14ac:dyDescent="0.35">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1"/>
    </row>
    <row r="74" spans="4:41" x14ac:dyDescent="0.35">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1"/>
    </row>
    <row r="75" spans="4:41" x14ac:dyDescent="0.35">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1"/>
    </row>
    <row r="76" spans="4:41" x14ac:dyDescent="0.35">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4:41" x14ac:dyDescent="0.35">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4:41" x14ac:dyDescent="0.35">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sheetData>
  <mergeCells count="22">
    <mergeCell ref="A3:AE3"/>
    <mergeCell ref="A2:AE2"/>
    <mergeCell ref="A1:AE1"/>
    <mergeCell ref="B5:B6"/>
    <mergeCell ref="W5:Z5"/>
    <mergeCell ref="AA5:AC5"/>
    <mergeCell ref="C5:K5"/>
    <mergeCell ref="L5:O5"/>
    <mergeCell ref="P5:V5"/>
    <mergeCell ref="A5:A6"/>
    <mergeCell ref="AD5:AD6"/>
    <mergeCell ref="A30:A31"/>
    <mergeCell ref="A29:AE29"/>
    <mergeCell ref="B30:B31"/>
    <mergeCell ref="A4:AE4"/>
    <mergeCell ref="C30:K30"/>
    <mergeCell ref="L30:O30"/>
    <mergeCell ref="P30:V30"/>
    <mergeCell ref="W30:Z30"/>
    <mergeCell ref="AA30:AC30"/>
    <mergeCell ref="AD30:AD31"/>
    <mergeCell ref="A28:AE28"/>
  </mergeCells>
  <hyperlinks>
    <hyperlink ref="A44" r:id="rId1" xr:uid="{00000000-0004-0000-0400-000000000000}"/>
  </hyperlinks>
  <pageMargins left="0.70866141732283472" right="0.70866141732283472" top="0.74803149606299213" bottom="0.74803149606299213" header="0.31496062992125984" footer="0.31496062992125984"/>
  <pageSetup paperSize="8" scale="46" fitToHeight="4" orientation="landscape" r:id="rId2"/>
  <ignoredErrors>
    <ignoredError sqref="K7:K26 K32:K33 K34:K40" formulaRange="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A26A2-A3A0-406B-9E6F-4FED82200509}">
  <sheetPr>
    <pageSetUpPr fitToPage="1"/>
  </sheetPr>
  <dimension ref="A1:AN112"/>
  <sheetViews>
    <sheetView zoomScaleNormal="100" workbookViewId="0">
      <selection sqref="A1:N1"/>
    </sheetView>
  </sheetViews>
  <sheetFormatPr defaultColWidth="11.54296875" defaultRowHeight="14.5" x14ac:dyDescent="0.35"/>
  <cols>
    <col min="1" max="1" width="45.54296875" customWidth="1"/>
    <col min="2" max="8" width="12.7265625" customWidth="1"/>
    <col min="9" max="9" width="11.1796875" customWidth="1"/>
    <col min="10" max="10" width="14.81640625" customWidth="1"/>
    <col min="11" max="11" width="12.7265625" customWidth="1"/>
    <col min="12" max="12" width="12.7265625" style="89" customWidth="1"/>
    <col min="13" max="14" width="12.7265625" customWidth="1"/>
    <col min="15" max="17" width="12.7265625" hidden="1" customWidth="1"/>
    <col min="18" max="18" width="12.7265625" customWidth="1"/>
    <col min="19" max="19" width="10.7265625" customWidth="1"/>
    <col min="144" max="144" width="51.54296875" customWidth="1"/>
    <col min="147" max="147" width="12" customWidth="1"/>
    <col min="400" max="400" width="51.54296875" customWidth="1"/>
    <col min="403" max="403" width="12" customWidth="1"/>
    <col min="656" max="656" width="51.54296875" customWidth="1"/>
    <col min="659" max="659" width="12" customWidth="1"/>
    <col min="912" max="912" width="51.54296875" customWidth="1"/>
    <col min="915" max="915" width="12" customWidth="1"/>
    <col min="1168" max="1168" width="51.54296875" customWidth="1"/>
    <col min="1171" max="1171" width="12" customWidth="1"/>
    <col min="1424" max="1424" width="51.54296875" customWidth="1"/>
    <col min="1427" max="1427" width="12" customWidth="1"/>
    <col min="1680" max="1680" width="51.54296875" customWidth="1"/>
    <col min="1683" max="1683" width="12" customWidth="1"/>
    <col min="1936" max="1936" width="51.54296875" customWidth="1"/>
    <col min="1939" max="1939" width="12" customWidth="1"/>
    <col min="2192" max="2192" width="51.54296875" customWidth="1"/>
    <col min="2195" max="2195" width="12" customWidth="1"/>
    <col min="2448" max="2448" width="51.54296875" customWidth="1"/>
    <col min="2451" max="2451" width="12" customWidth="1"/>
    <col min="2704" max="2704" width="51.54296875" customWidth="1"/>
    <col min="2707" max="2707" width="12" customWidth="1"/>
    <col min="2960" max="2960" width="51.54296875" customWidth="1"/>
    <col min="2963" max="2963" width="12" customWidth="1"/>
    <col min="3216" max="3216" width="51.54296875" customWidth="1"/>
    <col min="3219" max="3219" width="12" customWidth="1"/>
    <col min="3472" max="3472" width="51.54296875" customWidth="1"/>
    <col min="3475" max="3475" width="12" customWidth="1"/>
    <col min="3728" max="3728" width="51.54296875" customWidth="1"/>
    <col min="3731" max="3731" width="12" customWidth="1"/>
    <col min="3984" max="3984" width="51.54296875" customWidth="1"/>
    <col min="3987" max="3987" width="12" customWidth="1"/>
    <col min="4240" max="4240" width="51.54296875" customWidth="1"/>
    <col min="4243" max="4243" width="12" customWidth="1"/>
    <col min="4496" max="4496" width="51.54296875" customWidth="1"/>
    <col min="4499" max="4499" width="12" customWidth="1"/>
    <col min="4752" max="4752" width="51.54296875" customWidth="1"/>
    <col min="4755" max="4755" width="12" customWidth="1"/>
    <col min="5008" max="5008" width="51.54296875" customWidth="1"/>
    <col min="5011" max="5011" width="12" customWidth="1"/>
    <col min="5264" max="5264" width="51.54296875" customWidth="1"/>
    <col min="5267" max="5267" width="12" customWidth="1"/>
    <col min="5520" max="5520" width="51.54296875" customWidth="1"/>
    <col min="5523" max="5523" width="12" customWidth="1"/>
    <col min="5776" max="5776" width="51.54296875" customWidth="1"/>
    <col min="5779" max="5779" width="12" customWidth="1"/>
    <col min="6032" max="6032" width="51.54296875" customWidth="1"/>
    <col min="6035" max="6035" width="12" customWidth="1"/>
    <col min="6288" max="6288" width="51.54296875" customWidth="1"/>
    <col min="6291" max="6291" width="12" customWidth="1"/>
    <col min="6544" max="6544" width="51.54296875" customWidth="1"/>
    <col min="6547" max="6547" width="12" customWidth="1"/>
    <col min="6800" max="6800" width="51.54296875" customWidth="1"/>
    <col min="6803" max="6803" width="12" customWidth="1"/>
    <col min="7056" max="7056" width="51.54296875" customWidth="1"/>
    <col min="7059" max="7059" width="12" customWidth="1"/>
    <col min="7312" max="7312" width="51.54296875" customWidth="1"/>
    <col min="7315" max="7315" width="12" customWidth="1"/>
    <col min="7568" max="7568" width="51.54296875" customWidth="1"/>
    <col min="7571" max="7571" width="12" customWidth="1"/>
    <col min="7824" max="7824" width="51.54296875" customWidth="1"/>
    <col min="7827" max="7827" width="12" customWidth="1"/>
    <col min="8080" max="8080" width="51.54296875" customWidth="1"/>
    <col min="8083" max="8083" width="12" customWidth="1"/>
    <col min="8336" max="8336" width="51.54296875" customWidth="1"/>
    <col min="8339" max="8339" width="12" customWidth="1"/>
    <col min="8592" max="8592" width="51.54296875" customWidth="1"/>
    <col min="8595" max="8595" width="12" customWidth="1"/>
    <col min="8848" max="8848" width="51.54296875" customWidth="1"/>
    <col min="8851" max="8851" width="12" customWidth="1"/>
    <col min="9104" max="9104" width="51.54296875" customWidth="1"/>
    <col min="9107" max="9107" width="12" customWidth="1"/>
    <col min="9360" max="9360" width="51.54296875" customWidth="1"/>
    <col min="9363" max="9363" width="12" customWidth="1"/>
    <col min="9616" max="9616" width="51.54296875" customWidth="1"/>
    <col min="9619" max="9619" width="12" customWidth="1"/>
    <col min="9872" max="9872" width="51.54296875" customWidth="1"/>
    <col min="9875" max="9875" width="12" customWidth="1"/>
    <col min="10128" max="10128" width="51.54296875" customWidth="1"/>
    <col min="10131" max="10131" width="12" customWidth="1"/>
    <col min="10384" max="10384" width="51.54296875" customWidth="1"/>
    <col min="10387" max="10387" width="12" customWidth="1"/>
    <col min="10640" max="10640" width="51.54296875" customWidth="1"/>
    <col min="10643" max="10643" width="12" customWidth="1"/>
    <col min="10896" max="10896" width="51.54296875" customWidth="1"/>
    <col min="10899" max="10899" width="12" customWidth="1"/>
    <col min="11152" max="11152" width="51.54296875" customWidth="1"/>
    <col min="11155" max="11155" width="12" customWidth="1"/>
    <col min="11408" max="11408" width="51.54296875" customWidth="1"/>
    <col min="11411" max="11411" width="12" customWidth="1"/>
    <col min="11664" max="11664" width="51.54296875" customWidth="1"/>
    <col min="11667" max="11667" width="12" customWidth="1"/>
    <col min="11920" max="11920" width="51.54296875" customWidth="1"/>
    <col min="11923" max="11923" width="12" customWidth="1"/>
    <col min="12176" max="12176" width="51.54296875" customWidth="1"/>
    <col min="12179" max="12179" width="12" customWidth="1"/>
    <col min="12432" max="12432" width="51.54296875" customWidth="1"/>
    <col min="12435" max="12435" width="12" customWidth="1"/>
    <col min="12688" max="12688" width="51.54296875" customWidth="1"/>
    <col min="12691" max="12691" width="12" customWidth="1"/>
    <col min="12944" max="12944" width="51.54296875" customWidth="1"/>
    <col min="12947" max="12947" width="12" customWidth="1"/>
    <col min="13200" max="13200" width="51.54296875" customWidth="1"/>
    <col min="13203" max="13203" width="12" customWidth="1"/>
    <col min="13456" max="13456" width="51.54296875" customWidth="1"/>
    <col min="13459" max="13459" width="12" customWidth="1"/>
    <col min="13712" max="13712" width="51.54296875" customWidth="1"/>
    <col min="13715" max="13715" width="12" customWidth="1"/>
    <col min="13968" max="13968" width="51.54296875" customWidth="1"/>
    <col min="13971" max="13971" width="12" customWidth="1"/>
    <col min="14224" max="14224" width="51.54296875" customWidth="1"/>
    <col min="14227" max="14227" width="12" customWidth="1"/>
    <col min="14480" max="14480" width="51.54296875" customWidth="1"/>
    <col min="14483" max="14483" width="12" customWidth="1"/>
    <col min="14736" max="14736" width="51.54296875" customWidth="1"/>
    <col min="14739" max="14739" width="12" customWidth="1"/>
    <col min="14992" max="14992" width="51.54296875" customWidth="1"/>
    <col min="14995" max="14995" width="12" customWidth="1"/>
    <col min="15248" max="15248" width="51.54296875" customWidth="1"/>
    <col min="15251" max="15251" width="12" customWidth="1"/>
    <col min="15504" max="15504" width="51.54296875" customWidth="1"/>
    <col min="15507" max="15507" width="12" customWidth="1"/>
    <col min="15760" max="15760" width="51.54296875" customWidth="1"/>
    <col min="15763" max="15763" width="12" customWidth="1"/>
    <col min="16016" max="16016" width="51.54296875" customWidth="1"/>
    <col min="16019" max="16019" width="12" customWidth="1"/>
  </cols>
  <sheetData>
    <row r="1" spans="1:19" ht="75" customHeight="1" x14ac:dyDescent="0.35">
      <c r="A1" s="188"/>
      <c r="B1" s="188"/>
      <c r="C1" s="188"/>
      <c r="D1" s="188"/>
      <c r="E1" s="188"/>
      <c r="F1" s="188"/>
      <c r="G1" s="188"/>
      <c r="H1" s="188"/>
      <c r="I1" s="188"/>
      <c r="J1" s="188"/>
      <c r="K1" s="188"/>
      <c r="L1" s="188"/>
      <c r="M1" s="188"/>
      <c r="N1" s="188"/>
      <c r="S1" s="73"/>
    </row>
    <row r="2" spans="1:19" s="15" customFormat="1" ht="15" customHeight="1" x14ac:dyDescent="0.35">
      <c r="A2" s="184" t="str">
        <f>+Contents!A2</f>
        <v>Statistics about corporate insolvency in Australia</v>
      </c>
      <c r="B2" s="184"/>
      <c r="C2" s="184"/>
      <c r="D2" s="184"/>
      <c r="E2" s="184"/>
      <c r="F2" s="184"/>
      <c r="G2" s="184"/>
      <c r="H2" s="184"/>
      <c r="I2" s="184"/>
      <c r="J2" s="184"/>
      <c r="K2" s="184"/>
      <c r="L2" s="184"/>
      <c r="M2" s="184"/>
      <c r="N2" s="184"/>
      <c r="O2" s="104"/>
      <c r="P2" s="104"/>
      <c r="Q2" s="104"/>
      <c r="S2" s="101"/>
    </row>
    <row r="3" spans="1:19" s="15" customFormat="1" ht="17.25" customHeight="1" x14ac:dyDescent="0.35">
      <c r="A3" s="185" t="str">
        <f>Contents!A3</f>
        <v>Released: January 2023</v>
      </c>
      <c r="B3" s="185"/>
      <c r="C3" s="185"/>
      <c r="D3" s="185"/>
      <c r="E3" s="185"/>
      <c r="F3" s="185"/>
      <c r="G3" s="185"/>
      <c r="H3" s="185"/>
      <c r="I3" s="185"/>
      <c r="J3" s="185"/>
      <c r="K3" s="185"/>
      <c r="L3" s="185"/>
      <c r="M3" s="185"/>
      <c r="N3" s="185"/>
    </row>
    <row r="4" spans="1:19" s="15" customFormat="1" ht="17.25" customHeight="1" x14ac:dyDescent="0.35">
      <c r="A4" s="159"/>
      <c r="B4" s="159"/>
      <c r="C4" s="159"/>
      <c r="D4" s="159"/>
      <c r="E4" s="159"/>
      <c r="F4" s="159"/>
      <c r="G4" s="159"/>
      <c r="H4" s="159"/>
      <c r="I4" s="159"/>
      <c r="J4" s="159"/>
      <c r="K4" s="159"/>
      <c r="L4" s="159"/>
      <c r="M4" s="159"/>
      <c r="N4" s="159"/>
    </row>
    <row r="5" spans="1:19" s="15" customFormat="1" ht="17.25" customHeight="1" x14ac:dyDescent="0.35">
      <c r="A5" s="158" t="s">
        <v>1</v>
      </c>
      <c r="B5" s="159"/>
      <c r="C5" s="159"/>
      <c r="D5" s="159"/>
      <c r="E5" s="159"/>
      <c r="F5" s="159"/>
      <c r="G5" s="159"/>
      <c r="H5" s="159"/>
      <c r="I5" s="159"/>
      <c r="J5" s="159"/>
      <c r="K5" s="159"/>
      <c r="L5" s="159"/>
      <c r="M5" s="159"/>
      <c r="N5" s="159"/>
    </row>
    <row r="6" spans="1:19" s="15" customFormat="1" ht="17.25" customHeight="1" x14ac:dyDescent="0.35">
      <c r="A6" s="106" t="s">
        <v>243</v>
      </c>
      <c r="B6" s="159"/>
      <c r="C6" s="159"/>
      <c r="D6" s="159"/>
      <c r="E6" s="159"/>
      <c r="F6" s="159"/>
      <c r="G6" s="159"/>
      <c r="H6" s="159"/>
      <c r="I6" s="159"/>
      <c r="J6" s="159"/>
      <c r="K6" s="159"/>
      <c r="L6" s="159"/>
      <c r="M6" s="159"/>
      <c r="N6" s="159"/>
    </row>
    <row r="7" spans="1:19" s="15" customFormat="1" ht="17.25" customHeight="1" x14ac:dyDescent="0.35">
      <c r="A7" s="106" t="s">
        <v>244</v>
      </c>
      <c r="B7" s="159"/>
      <c r="C7" s="159"/>
      <c r="D7" s="159"/>
      <c r="E7" s="159"/>
      <c r="F7" s="159"/>
      <c r="G7" s="159"/>
      <c r="H7" s="159"/>
      <c r="I7" s="159"/>
      <c r="J7" s="159"/>
      <c r="K7" s="159"/>
      <c r="L7" s="159"/>
      <c r="M7" s="159"/>
      <c r="N7" s="159"/>
    </row>
    <row r="8" spans="1:19" s="15" customFormat="1" ht="17.25" customHeight="1" x14ac:dyDescent="0.35">
      <c r="A8" s="106" t="s">
        <v>245</v>
      </c>
      <c r="B8" s="159"/>
      <c r="C8" s="159"/>
      <c r="D8" s="159"/>
      <c r="E8" s="159"/>
      <c r="F8" s="159"/>
      <c r="G8" s="159"/>
      <c r="H8" s="159"/>
      <c r="I8" s="159"/>
      <c r="J8" s="159"/>
      <c r="K8" s="159"/>
      <c r="L8" s="159"/>
      <c r="M8" s="159"/>
      <c r="N8" s="159"/>
    </row>
    <row r="9" spans="1:19" s="15" customFormat="1" ht="17.25" customHeight="1" x14ac:dyDescent="0.35">
      <c r="A9" s="106" t="s">
        <v>246</v>
      </c>
      <c r="B9" s="159"/>
      <c r="C9" s="159"/>
      <c r="D9" s="159"/>
      <c r="E9" s="159"/>
      <c r="F9" s="159"/>
      <c r="G9" s="159"/>
      <c r="H9" s="159"/>
      <c r="I9" s="159"/>
      <c r="J9" s="159"/>
      <c r="K9" s="159"/>
      <c r="L9" s="159"/>
      <c r="M9" s="159"/>
      <c r="N9" s="159"/>
    </row>
    <row r="10" spans="1:19" s="15" customFormat="1" x14ac:dyDescent="0.35">
      <c r="A10" s="159"/>
      <c r="B10" s="159"/>
      <c r="C10" s="159"/>
      <c r="D10" s="159"/>
      <c r="E10" s="159"/>
      <c r="F10" s="159"/>
      <c r="G10" s="159"/>
      <c r="H10" s="159"/>
      <c r="I10" s="159"/>
      <c r="J10" s="159"/>
      <c r="K10" s="159"/>
      <c r="L10" s="159"/>
      <c r="M10" s="159"/>
      <c r="N10" s="159"/>
    </row>
    <row r="11" spans="1:19" s="15" customFormat="1" ht="17.25" customHeight="1" x14ac:dyDescent="0.35">
      <c r="A11" s="159"/>
      <c r="B11" s="159"/>
      <c r="C11" s="159"/>
      <c r="D11" s="159"/>
      <c r="E11" s="159"/>
      <c r="F11" s="159"/>
      <c r="G11" s="159"/>
      <c r="H11" s="159"/>
      <c r="I11" s="159"/>
      <c r="J11" s="159"/>
      <c r="K11" s="159"/>
      <c r="L11" s="159"/>
      <c r="M11" s="159"/>
      <c r="N11" s="159"/>
    </row>
    <row r="12" spans="1:19" s="15" customFormat="1" ht="15" customHeight="1" x14ac:dyDescent="0.35">
      <c r="A12" s="182" t="s">
        <v>247</v>
      </c>
      <c r="B12" s="182"/>
      <c r="C12" s="182"/>
      <c r="D12" s="182"/>
      <c r="E12" s="182"/>
      <c r="F12" s="182"/>
      <c r="G12" s="182"/>
      <c r="H12" s="182"/>
      <c r="I12" s="182"/>
      <c r="J12" s="182"/>
      <c r="K12" s="182"/>
      <c r="L12" s="182"/>
      <c r="M12" s="182"/>
      <c r="N12" s="182"/>
      <c r="O12" s="102"/>
      <c r="P12" s="102"/>
      <c r="Q12" s="102"/>
    </row>
    <row r="13" spans="1:19" s="14" customFormat="1" ht="15" customHeight="1" x14ac:dyDescent="0.35">
      <c r="A13" s="187"/>
      <c r="B13" s="187"/>
      <c r="C13" s="187"/>
      <c r="D13" s="187"/>
      <c r="E13" s="187"/>
      <c r="F13" s="187"/>
      <c r="G13" s="187"/>
      <c r="H13" s="187"/>
      <c r="I13" s="187"/>
      <c r="J13" s="187"/>
      <c r="K13" s="187"/>
      <c r="L13" s="187"/>
      <c r="M13" s="187"/>
      <c r="N13" s="187"/>
      <c r="O13" s="83"/>
      <c r="P13" s="83"/>
      <c r="Q13" s="83"/>
      <c r="R13"/>
    </row>
    <row r="14" spans="1:19" s="18" customFormat="1" ht="84" customHeight="1" x14ac:dyDescent="0.35">
      <c r="A14" s="82" t="s">
        <v>14</v>
      </c>
      <c r="B14" s="90" t="s">
        <v>103</v>
      </c>
      <c r="C14" s="90" t="s">
        <v>104</v>
      </c>
      <c r="D14" s="90" t="s">
        <v>79</v>
      </c>
      <c r="E14" s="113" t="s">
        <v>88</v>
      </c>
      <c r="F14" s="113" t="s">
        <v>87</v>
      </c>
      <c r="G14" s="113" t="s">
        <v>86</v>
      </c>
      <c r="H14" s="113" t="s">
        <v>82</v>
      </c>
      <c r="I14" s="90" t="s">
        <v>102</v>
      </c>
      <c r="J14" s="90" t="s">
        <v>202</v>
      </c>
      <c r="K14" s="113" t="s">
        <v>203</v>
      </c>
      <c r="L14" s="113" t="s">
        <v>78</v>
      </c>
      <c r="M14" s="114" t="s">
        <v>83</v>
      </c>
      <c r="N14" s="84" t="s">
        <v>45</v>
      </c>
      <c r="O14" s="85" t="s">
        <v>85</v>
      </c>
      <c r="P14" s="85" t="s">
        <v>85</v>
      </c>
      <c r="Q14" s="85" t="s">
        <v>85</v>
      </c>
      <c r="R14"/>
    </row>
    <row r="15" spans="1:19" s="14" customFormat="1" x14ac:dyDescent="0.35">
      <c r="A15" s="8" t="s">
        <v>25</v>
      </c>
      <c r="B15" s="12">
        <v>446</v>
      </c>
      <c r="C15" s="12">
        <v>352</v>
      </c>
      <c r="D15" s="12">
        <v>218</v>
      </c>
      <c r="E15" s="12">
        <v>39</v>
      </c>
      <c r="F15" s="12">
        <v>23</v>
      </c>
      <c r="G15" s="12">
        <v>26</v>
      </c>
      <c r="H15" s="12">
        <v>8</v>
      </c>
      <c r="I15" s="12">
        <v>13</v>
      </c>
      <c r="J15" s="12">
        <v>5</v>
      </c>
      <c r="K15" s="12">
        <v>2</v>
      </c>
      <c r="L15" s="12">
        <v>3</v>
      </c>
      <c r="M15" s="36">
        <v>5</v>
      </c>
      <c r="N15" s="86">
        <f>SUM(B15:M15)</f>
        <v>1140</v>
      </c>
      <c r="O15" s="86">
        <f t="shared" ref="O15:O34" si="0">SUM(G15:G15)</f>
        <v>26</v>
      </c>
      <c r="P15" s="86">
        <f t="shared" ref="P15:P34" si="1">SUM(O15:O15)</f>
        <v>26</v>
      </c>
      <c r="Q15" s="86" t="e">
        <f>SUM(#REF!)</f>
        <v>#REF!</v>
      </c>
      <c r="R15"/>
      <c r="S15" s="56"/>
    </row>
    <row r="16" spans="1:19" s="14" customFormat="1" x14ac:dyDescent="0.35">
      <c r="A16" s="8" t="s">
        <v>26</v>
      </c>
      <c r="B16" s="12">
        <v>17</v>
      </c>
      <c r="C16" s="12">
        <v>15</v>
      </c>
      <c r="D16" s="12">
        <v>9</v>
      </c>
      <c r="E16" s="12">
        <v>2</v>
      </c>
      <c r="F16" s="12">
        <v>0</v>
      </c>
      <c r="G16" s="12">
        <v>2</v>
      </c>
      <c r="H16" s="12">
        <v>0</v>
      </c>
      <c r="I16" s="12">
        <v>0</v>
      </c>
      <c r="J16" s="12">
        <v>0</v>
      </c>
      <c r="K16" s="12">
        <v>0</v>
      </c>
      <c r="L16" s="12">
        <v>0</v>
      </c>
      <c r="M16" s="36">
        <v>0</v>
      </c>
      <c r="N16" s="86">
        <f t="shared" ref="N16:N34" si="2">SUM(B16:M16)</f>
        <v>45</v>
      </c>
      <c r="O16" s="86">
        <f t="shared" si="0"/>
        <v>2</v>
      </c>
      <c r="P16" s="86">
        <f t="shared" si="1"/>
        <v>2</v>
      </c>
      <c r="Q16" s="86" t="e">
        <f>SUM(#REF!)</f>
        <v>#REF!</v>
      </c>
      <c r="R16"/>
      <c r="S16" s="56"/>
    </row>
    <row r="17" spans="1:19" s="14" customFormat="1" x14ac:dyDescent="0.35">
      <c r="A17" s="8" t="s">
        <v>27</v>
      </c>
      <c r="B17" s="12">
        <v>27</v>
      </c>
      <c r="C17" s="12">
        <v>23</v>
      </c>
      <c r="D17" s="12">
        <v>15</v>
      </c>
      <c r="E17" s="12">
        <v>3</v>
      </c>
      <c r="F17" s="12">
        <v>3</v>
      </c>
      <c r="G17" s="12">
        <v>9</v>
      </c>
      <c r="H17" s="12">
        <v>4</v>
      </c>
      <c r="I17" s="12">
        <v>1</v>
      </c>
      <c r="J17" s="12">
        <v>0</v>
      </c>
      <c r="K17" s="12">
        <v>1</v>
      </c>
      <c r="L17" s="12">
        <v>0</v>
      </c>
      <c r="M17" s="36">
        <v>0</v>
      </c>
      <c r="N17" s="86">
        <f t="shared" si="2"/>
        <v>86</v>
      </c>
      <c r="O17" s="86">
        <f t="shared" si="0"/>
        <v>9</v>
      </c>
      <c r="P17" s="86">
        <f t="shared" si="1"/>
        <v>9</v>
      </c>
      <c r="Q17" s="86" t="e">
        <f>SUM(#REF!)</f>
        <v>#REF!</v>
      </c>
      <c r="R17"/>
      <c r="S17" s="56"/>
    </row>
    <row r="18" spans="1:19" s="14" customFormat="1" x14ac:dyDescent="0.35">
      <c r="A18" s="8" t="s">
        <v>28</v>
      </c>
      <c r="B18" s="12">
        <v>28</v>
      </c>
      <c r="C18" s="12">
        <v>31</v>
      </c>
      <c r="D18" s="12">
        <v>16</v>
      </c>
      <c r="E18" s="12">
        <v>4</v>
      </c>
      <c r="F18" s="12">
        <v>3</v>
      </c>
      <c r="G18" s="12">
        <v>4</v>
      </c>
      <c r="H18" s="12">
        <v>3</v>
      </c>
      <c r="I18" s="12">
        <v>3</v>
      </c>
      <c r="J18" s="12">
        <v>1</v>
      </c>
      <c r="K18" s="12">
        <v>1</v>
      </c>
      <c r="L18" s="12">
        <v>3</v>
      </c>
      <c r="M18" s="36">
        <v>1</v>
      </c>
      <c r="N18" s="86">
        <f t="shared" si="2"/>
        <v>98</v>
      </c>
      <c r="O18" s="86">
        <f t="shared" si="0"/>
        <v>4</v>
      </c>
      <c r="P18" s="86">
        <f t="shared" si="1"/>
        <v>4</v>
      </c>
      <c r="Q18" s="86" t="e">
        <f>SUM(#REF!)</f>
        <v>#REF!</v>
      </c>
      <c r="R18"/>
      <c r="S18" s="56"/>
    </row>
    <row r="19" spans="1:19" s="14" customFormat="1" ht="13.15" customHeight="1" x14ac:dyDescent="0.35">
      <c r="A19" s="8" t="s">
        <v>29</v>
      </c>
      <c r="B19" s="12">
        <v>663</v>
      </c>
      <c r="C19" s="12">
        <v>586</v>
      </c>
      <c r="D19" s="12">
        <v>333</v>
      </c>
      <c r="E19" s="12">
        <v>95</v>
      </c>
      <c r="F19" s="12">
        <v>88</v>
      </c>
      <c r="G19" s="12">
        <v>83</v>
      </c>
      <c r="H19" s="12">
        <v>65</v>
      </c>
      <c r="I19" s="12">
        <v>64</v>
      </c>
      <c r="J19" s="12">
        <v>12</v>
      </c>
      <c r="K19" s="12">
        <v>7</v>
      </c>
      <c r="L19" s="12">
        <v>3</v>
      </c>
      <c r="M19" s="36">
        <v>0</v>
      </c>
      <c r="N19" s="86">
        <f t="shared" si="2"/>
        <v>1999</v>
      </c>
      <c r="O19" s="86">
        <f t="shared" si="0"/>
        <v>83</v>
      </c>
      <c r="P19" s="86">
        <f t="shared" si="1"/>
        <v>83</v>
      </c>
      <c r="Q19" s="86" t="e">
        <f>SUM(#REF!)</f>
        <v>#REF!</v>
      </c>
      <c r="R19"/>
      <c r="S19" s="56"/>
    </row>
    <row r="20" spans="1:19" s="14" customFormat="1" x14ac:dyDescent="0.35">
      <c r="A20" s="8" t="s">
        <v>30</v>
      </c>
      <c r="B20" s="12">
        <v>34</v>
      </c>
      <c r="C20" s="12">
        <v>31</v>
      </c>
      <c r="D20" s="12">
        <v>20</v>
      </c>
      <c r="E20" s="12">
        <v>7</v>
      </c>
      <c r="F20" s="12">
        <v>5</v>
      </c>
      <c r="G20" s="12">
        <v>3</v>
      </c>
      <c r="H20" s="12">
        <v>2</v>
      </c>
      <c r="I20" s="12">
        <v>0</v>
      </c>
      <c r="J20" s="12">
        <v>3</v>
      </c>
      <c r="K20" s="12">
        <v>1</v>
      </c>
      <c r="L20" s="12">
        <v>0</v>
      </c>
      <c r="M20" s="36">
        <v>0</v>
      </c>
      <c r="N20" s="86">
        <f t="shared" si="2"/>
        <v>106</v>
      </c>
      <c r="O20" s="86">
        <f t="shared" si="0"/>
        <v>3</v>
      </c>
      <c r="P20" s="86">
        <f t="shared" si="1"/>
        <v>3</v>
      </c>
      <c r="Q20" s="86" t="e">
        <f>SUM(#REF!)</f>
        <v>#REF!</v>
      </c>
      <c r="R20"/>
      <c r="S20" s="56"/>
    </row>
    <row r="21" spans="1:19" s="14" customFormat="1" x14ac:dyDescent="0.35">
      <c r="A21" s="8" t="s">
        <v>31</v>
      </c>
      <c r="B21" s="12">
        <v>80</v>
      </c>
      <c r="C21" s="12">
        <v>60</v>
      </c>
      <c r="D21" s="12">
        <v>38</v>
      </c>
      <c r="E21" s="12">
        <v>8</v>
      </c>
      <c r="F21" s="12">
        <v>5</v>
      </c>
      <c r="G21" s="12">
        <v>9</v>
      </c>
      <c r="H21" s="12">
        <v>3</v>
      </c>
      <c r="I21" s="12">
        <v>2</v>
      </c>
      <c r="J21" s="12">
        <v>0</v>
      </c>
      <c r="K21" s="12">
        <v>0</v>
      </c>
      <c r="L21" s="12">
        <v>0</v>
      </c>
      <c r="M21" s="36">
        <v>0</v>
      </c>
      <c r="N21" s="86">
        <f t="shared" si="2"/>
        <v>205</v>
      </c>
      <c r="O21" s="86">
        <f t="shared" si="0"/>
        <v>9</v>
      </c>
      <c r="P21" s="86">
        <f t="shared" si="1"/>
        <v>9</v>
      </c>
      <c r="Q21" s="86" t="e">
        <f>SUM(#REF!)</f>
        <v>#REF!</v>
      </c>
      <c r="R21"/>
      <c r="S21" s="56"/>
    </row>
    <row r="22" spans="1:19" s="14" customFormat="1" x14ac:dyDescent="0.35">
      <c r="A22" s="8" t="s">
        <v>32</v>
      </c>
      <c r="B22" s="12">
        <v>65</v>
      </c>
      <c r="C22" s="12">
        <v>91</v>
      </c>
      <c r="D22" s="12">
        <v>66</v>
      </c>
      <c r="E22" s="12">
        <v>18</v>
      </c>
      <c r="F22" s="12">
        <v>23</v>
      </c>
      <c r="G22" s="12">
        <v>28</v>
      </c>
      <c r="H22" s="12">
        <v>23</v>
      </c>
      <c r="I22" s="12">
        <v>9</v>
      </c>
      <c r="J22" s="12">
        <v>17</v>
      </c>
      <c r="K22" s="12">
        <v>7</v>
      </c>
      <c r="L22" s="12">
        <v>0</v>
      </c>
      <c r="M22" s="36">
        <v>0</v>
      </c>
      <c r="N22" s="86">
        <f t="shared" si="2"/>
        <v>347</v>
      </c>
      <c r="O22" s="86">
        <f t="shared" si="0"/>
        <v>28</v>
      </c>
      <c r="P22" s="86">
        <f t="shared" si="1"/>
        <v>28</v>
      </c>
      <c r="Q22" s="86" t="e">
        <f>SUM(#REF!)</f>
        <v>#REF!</v>
      </c>
      <c r="R22"/>
      <c r="S22" s="56"/>
    </row>
    <row r="23" spans="1:19" s="14" customFormat="1" x14ac:dyDescent="0.35">
      <c r="A23" s="8" t="s">
        <v>33</v>
      </c>
      <c r="B23" s="12">
        <v>31</v>
      </c>
      <c r="C23" s="12">
        <v>31</v>
      </c>
      <c r="D23" s="12">
        <v>12</v>
      </c>
      <c r="E23" s="12">
        <v>2</v>
      </c>
      <c r="F23" s="12">
        <v>2</v>
      </c>
      <c r="G23" s="12">
        <v>3</v>
      </c>
      <c r="H23" s="12">
        <v>3</v>
      </c>
      <c r="I23" s="12">
        <v>0</v>
      </c>
      <c r="J23" s="12">
        <v>1</v>
      </c>
      <c r="K23" s="12">
        <v>1</v>
      </c>
      <c r="L23" s="12">
        <v>3</v>
      </c>
      <c r="M23" s="36">
        <v>1</v>
      </c>
      <c r="N23" s="86">
        <f t="shared" si="2"/>
        <v>90</v>
      </c>
      <c r="O23" s="86">
        <f t="shared" si="0"/>
        <v>3</v>
      </c>
      <c r="P23" s="86">
        <f t="shared" si="1"/>
        <v>3</v>
      </c>
      <c r="Q23" s="86" t="e">
        <f>SUM(#REF!)</f>
        <v>#REF!</v>
      </c>
      <c r="R23"/>
      <c r="S23" s="56"/>
    </row>
    <row r="24" spans="1:19" s="14" customFormat="1" x14ac:dyDescent="0.35">
      <c r="A24" s="8" t="s">
        <v>34</v>
      </c>
      <c r="B24" s="12">
        <v>62</v>
      </c>
      <c r="C24" s="12">
        <v>48</v>
      </c>
      <c r="D24" s="12">
        <v>29</v>
      </c>
      <c r="E24" s="12">
        <v>6</v>
      </c>
      <c r="F24" s="12">
        <v>7</v>
      </c>
      <c r="G24" s="12">
        <v>7</v>
      </c>
      <c r="H24" s="12">
        <v>4</v>
      </c>
      <c r="I24" s="12">
        <v>4</v>
      </c>
      <c r="J24" s="12">
        <v>1</v>
      </c>
      <c r="K24" s="12">
        <v>1</v>
      </c>
      <c r="L24" s="12">
        <v>0</v>
      </c>
      <c r="M24" s="36">
        <v>1</v>
      </c>
      <c r="N24" s="86">
        <f t="shared" si="2"/>
        <v>170</v>
      </c>
      <c r="O24" s="86">
        <f t="shared" si="0"/>
        <v>7</v>
      </c>
      <c r="P24" s="86">
        <f t="shared" si="1"/>
        <v>7</v>
      </c>
      <c r="Q24" s="86" t="e">
        <f>SUM(#REF!)</f>
        <v>#REF!</v>
      </c>
      <c r="R24"/>
      <c r="S24" s="56"/>
    </row>
    <row r="25" spans="1:19" s="14" customFormat="1" x14ac:dyDescent="0.35">
      <c r="A25" s="8" t="s">
        <v>35</v>
      </c>
      <c r="B25" s="12">
        <v>104</v>
      </c>
      <c r="C25" s="12">
        <v>99</v>
      </c>
      <c r="D25" s="12">
        <v>65</v>
      </c>
      <c r="E25" s="12">
        <v>24</v>
      </c>
      <c r="F25" s="12">
        <v>13</v>
      </c>
      <c r="G25" s="12">
        <v>21</v>
      </c>
      <c r="H25" s="12">
        <v>2</v>
      </c>
      <c r="I25" s="12">
        <v>15</v>
      </c>
      <c r="J25" s="12">
        <v>7</v>
      </c>
      <c r="K25" s="12">
        <v>1</v>
      </c>
      <c r="L25" s="12">
        <v>0</v>
      </c>
      <c r="M25" s="36">
        <v>6</v>
      </c>
      <c r="N25" s="86">
        <f t="shared" si="2"/>
        <v>357</v>
      </c>
      <c r="O25" s="86">
        <f t="shared" si="0"/>
        <v>21</v>
      </c>
      <c r="P25" s="86">
        <f t="shared" si="1"/>
        <v>21</v>
      </c>
      <c r="Q25" s="86" t="e">
        <f>SUM(#REF!)</f>
        <v>#REF!</v>
      </c>
      <c r="R25"/>
      <c r="S25" s="56"/>
    </row>
    <row r="26" spans="1:19" s="14" customFormat="1" x14ac:dyDescent="0.35">
      <c r="A26" s="8" t="s">
        <v>36</v>
      </c>
      <c r="B26" s="12">
        <v>82</v>
      </c>
      <c r="C26" s="12">
        <v>68</v>
      </c>
      <c r="D26" s="12">
        <v>35</v>
      </c>
      <c r="E26" s="12">
        <v>9</v>
      </c>
      <c r="F26" s="12">
        <v>9</v>
      </c>
      <c r="G26" s="12">
        <v>10</v>
      </c>
      <c r="H26" s="12">
        <v>7</v>
      </c>
      <c r="I26" s="12">
        <v>3</v>
      </c>
      <c r="J26" s="12">
        <v>3</v>
      </c>
      <c r="K26" s="12">
        <v>2</v>
      </c>
      <c r="L26" s="12">
        <v>1</v>
      </c>
      <c r="M26" s="36">
        <v>2</v>
      </c>
      <c r="N26" s="86">
        <f t="shared" si="2"/>
        <v>231</v>
      </c>
      <c r="O26" s="86">
        <f t="shared" si="0"/>
        <v>10</v>
      </c>
      <c r="P26" s="86">
        <f t="shared" si="1"/>
        <v>10</v>
      </c>
      <c r="Q26" s="86" t="e">
        <f>SUM(#REF!)</f>
        <v>#REF!</v>
      </c>
      <c r="R26"/>
      <c r="S26" s="56"/>
    </row>
    <row r="27" spans="1:19" s="14" customFormat="1" x14ac:dyDescent="0.35">
      <c r="A27" s="8" t="s">
        <v>37</v>
      </c>
      <c r="B27" s="12">
        <v>16</v>
      </c>
      <c r="C27" s="12">
        <v>17</v>
      </c>
      <c r="D27" s="12">
        <v>6</v>
      </c>
      <c r="E27" s="12">
        <v>1</v>
      </c>
      <c r="F27" s="12">
        <v>3</v>
      </c>
      <c r="G27" s="12">
        <v>3</v>
      </c>
      <c r="H27" s="12">
        <v>2</v>
      </c>
      <c r="I27" s="12">
        <v>2</v>
      </c>
      <c r="J27" s="12">
        <v>2</v>
      </c>
      <c r="K27" s="12">
        <v>1</v>
      </c>
      <c r="L27" s="12">
        <v>1</v>
      </c>
      <c r="M27" s="36">
        <v>0</v>
      </c>
      <c r="N27" s="86">
        <f t="shared" si="2"/>
        <v>54</v>
      </c>
      <c r="O27" s="86">
        <f t="shared" si="0"/>
        <v>3</v>
      </c>
      <c r="P27" s="86">
        <f t="shared" si="1"/>
        <v>3</v>
      </c>
      <c r="Q27" s="86" t="e">
        <f>SUM(#REF!)</f>
        <v>#REF!</v>
      </c>
      <c r="R27"/>
      <c r="S27" s="56"/>
    </row>
    <row r="28" spans="1:19" s="14" customFormat="1" x14ac:dyDescent="0.35">
      <c r="A28" s="8" t="s">
        <v>38</v>
      </c>
      <c r="B28" s="12">
        <v>744</v>
      </c>
      <c r="C28" s="12">
        <v>700</v>
      </c>
      <c r="D28" s="12">
        <v>487</v>
      </c>
      <c r="E28" s="12">
        <v>127</v>
      </c>
      <c r="F28" s="12">
        <v>137</v>
      </c>
      <c r="G28" s="12">
        <v>128</v>
      </c>
      <c r="H28" s="12">
        <v>34</v>
      </c>
      <c r="I28" s="12">
        <v>46</v>
      </c>
      <c r="J28" s="12">
        <v>23</v>
      </c>
      <c r="K28" s="12">
        <v>11</v>
      </c>
      <c r="L28" s="12">
        <v>8</v>
      </c>
      <c r="M28" s="36">
        <v>3</v>
      </c>
      <c r="N28" s="86">
        <f t="shared" si="2"/>
        <v>2448</v>
      </c>
      <c r="O28" s="86">
        <f t="shared" si="0"/>
        <v>128</v>
      </c>
      <c r="P28" s="86">
        <f t="shared" si="1"/>
        <v>128</v>
      </c>
      <c r="Q28" s="86" t="e">
        <f>SUM(#REF!)</f>
        <v>#REF!</v>
      </c>
      <c r="R28"/>
      <c r="S28" s="56"/>
    </row>
    <row r="29" spans="1:19" s="14" customFormat="1" x14ac:dyDescent="0.35">
      <c r="A29" s="8" t="s">
        <v>39</v>
      </c>
      <c r="B29" s="12">
        <v>43</v>
      </c>
      <c r="C29" s="12">
        <v>39</v>
      </c>
      <c r="D29" s="12">
        <v>18</v>
      </c>
      <c r="E29" s="12">
        <v>5</v>
      </c>
      <c r="F29" s="12">
        <v>5</v>
      </c>
      <c r="G29" s="12">
        <v>5</v>
      </c>
      <c r="H29" s="12">
        <v>1</v>
      </c>
      <c r="I29" s="12">
        <v>2</v>
      </c>
      <c r="J29" s="12">
        <v>0</v>
      </c>
      <c r="K29" s="12">
        <v>0</v>
      </c>
      <c r="L29" s="12">
        <v>0</v>
      </c>
      <c r="M29" s="36">
        <v>1</v>
      </c>
      <c r="N29" s="86">
        <f t="shared" si="2"/>
        <v>119</v>
      </c>
      <c r="O29" s="86">
        <f t="shared" si="0"/>
        <v>5</v>
      </c>
      <c r="P29" s="86">
        <f t="shared" si="1"/>
        <v>5</v>
      </c>
      <c r="Q29" s="86" t="e">
        <f>SUM(#REF!)</f>
        <v>#REF!</v>
      </c>
      <c r="R29"/>
      <c r="S29" s="56"/>
    </row>
    <row r="30" spans="1:19" s="14" customFormat="1" x14ac:dyDescent="0.35">
      <c r="A30" s="8" t="s">
        <v>40</v>
      </c>
      <c r="B30" s="12">
        <v>5</v>
      </c>
      <c r="C30" s="12">
        <v>5</v>
      </c>
      <c r="D30" s="12">
        <v>4</v>
      </c>
      <c r="E30" s="12">
        <v>0</v>
      </c>
      <c r="F30" s="12">
        <v>0</v>
      </c>
      <c r="G30" s="12">
        <v>0</v>
      </c>
      <c r="H30" s="12">
        <v>0</v>
      </c>
      <c r="I30" s="12">
        <v>0</v>
      </c>
      <c r="J30" s="12">
        <v>0</v>
      </c>
      <c r="K30" s="12">
        <v>0</v>
      </c>
      <c r="L30" s="12">
        <v>0</v>
      </c>
      <c r="M30" s="36">
        <v>0</v>
      </c>
      <c r="N30" s="86">
        <f t="shared" si="2"/>
        <v>14</v>
      </c>
      <c r="O30" s="86">
        <f t="shared" si="0"/>
        <v>0</v>
      </c>
      <c r="P30" s="86">
        <f t="shared" si="1"/>
        <v>0</v>
      </c>
      <c r="Q30" s="86" t="e">
        <f>SUM(#REF!)</f>
        <v>#REF!</v>
      </c>
      <c r="R30"/>
      <c r="S30" s="56"/>
    </row>
    <row r="31" spans="1:19" s="14" customFormat="1" x14ac:dyDescent="0.35">
      <c r="A31" s="8" t="s">
        <v>41</v>
      </c>
      <c r="B31" s="12">
        <v>59</v>
      </c>
      <c r="C31" s="12">
        <v>61</v>
      </c>
      <c r="D31" s="12">
        <v>43</v>
      </c>
      <c r="E31" s="12">
        <v>9</v>
      </c>
      <c r="F31" s="12">
        <v>10</v>
      </c>
      <c r="G31" s="12">
        <v>13</v>
      </c>
      <c r="H31" s="12">
        <v>6</v>
      </c>
      <c r="I31" s="12">
        <v>2</v>
      </c>
      <c r="J31" s="12">
        <v>1</v>
      </c>
      <c r="K31" s="12">
        <v>7</v>
      </c>
      <c r="L31" s="12">
        <v>2</v>
      </c>
      <c r="M31" s="36">
        <v>0</v>
      </c>
      <c r="N31" s="86">
        <f t="shared" si="2"/>
        <v>213</v>
      </c>
      <c r="O31" s="86">
        <f t="shared" si="0"/>
        <v>13</v>
      </c>
      <c r="P31" s="86">
        <f t="shared" si="1"/>
        <v>13</v>
      </c>
      <c r="Q31" s="86" t="e">
        <f>SUM(#REF!)</f>
        <v>#REF!</v>
      </c>
      <c r="R31"/>
      <c r="S31" s="56"/>
    </row>
    <row r="32" spans="1:19" s="14" customFormat="1" x14ac:dyDescent="0.35">
      <c r="A32" s="8" t="s">
        <v>42</v>
      </c>
      <c r="B32" s="12">
        <v>216</v>
      </c>
      <c r="C32" s="12">
        <v>182</v>
      </c>
      <c r="D32" s="12">
        <v>100</v>
      </c>
      <c r="E32" s="12">
        <v>27</v>
      </c>
      <c r="F32" s="12">
        <v>22</v>
      </c>
      <c r="G32" s="12">
        <v>19</v>
      </c>
      <c r="H32" s="12">
        <v>6</v>
      </c>
      <c r="I32" s="12">
        <v>9</v>
      </c>
      <c r="J32" s="12">
        <v>6</v>
      </c>
      <c r="K32" s="12">
        <v>2</v>
      </c>
      <c r="L32" s="12">
        <v>1</v>
      </c>
      <c r="M32" s="36">
        <v>1</v>
      </c>
      <c r="N32" s="86">
        <f t="shared" si="2"/>
        <v>591</v>
      </c>
      <c r="O32" s="86">
        <f t="shared" si="0"/>
        <v>19</v>
      </c>
      <c r="P32" s="86">
        <f t="shared" si="1"/>
        <v>19</v>
      </c>
      <c r="Q32" s="86" t="e">
        <f>SUM(#REF!)</f>
        <v>#REF!</v>
      </c>
      <c r="R32"/>
    </row>
    <row r="33" spans="1:18" s="14" customFormat="1" x14ac:dyDescent="0.35">
      <c r="A33" s="8" t="s">
        <v>43</v>
      </c>
      <c r="B33" s="12">
        <v>130</v>
      </c>
      <c r="C33" s="12">
        <v>115</v>
      </c>
      <c r="D33" s="12">
        <v>71</v>
      </c>
      <c r="E33" s="12">
        <v>22</v>
      </c>
      <c r="F33" s="12">
        <v>20</v>
      </c>
      <c r="G33" s="12">
        <v>18</v>
      </c>
      <c r="H33" s="12">
        <v>10</v>
      </c>
      <c r="I33" s="12">
        <v>7</v>
      </c>
      <c r="J33" s="12">
        <v>2</v>
      </c>
      <c r="K33" s="12">
        <v>2</v>
      </c>
      <c r="L33" s="12">
        <v>2</v>
      </c>
      <c r="M33" s="36">
        <v>5</v>
      </c>
      <c r="N33" s="86">
        <f t="shared" si="2"/>
        <v>404</v>
      </c>
      <c r="O33" s="86">
        <f t="shared" si="0"/>
        <v>18</v>
      </c>
      <c r="P33" s="86">
        <f t="shared" si="1"/>
        <v>18</v>
      </c>
      <c r="Q33" s="86" t="e">
        <f>SUM(#REF!)</f>
        <v>#REF!</v>
      </c>
      <c r="R33"/>
    </row>
    <row r="34" spans="1:18" s="14" customFormat="1" x14ac:dyDescent="0.35">
      <c r="A34" s="8" t="s">
        <v>44</v>
      </c>
      <c r="B34" s="12">
        <v>56</v>
      </c>
      <c r="C34" s="12">
        <v>48</v>
      </c>
      <c r="D34" s="12">
        <v>31</v>
      </c>
      <c r="E34" s="12">
        <v>6</v>
      </c>
      <c r="F34" s="12">
        <v>6</v>
      </c>
      <c r="G34" s="12">
        <v>9</v>
      </c>
      <c r="H34" s="12">
        <v>1</v>
      </c>
      <c r="I34" s="12">
        <v>5</v>
      </c>
      <c r="J34" s="12">
        <v>0</v>
      </c>
      <c r="K34" s="12">
        <v>0</v>
      </c>
      <c r="L34" s="12">
        <v>2</v>
      </c>
      <c r="M34" s="36">
        <v>0</v>
      </c>
      <c r="N34" s="86">
        <f t="shared" si="2"/>
        <v>164</v>
      </c>
      <c r="O34" s="86">
        <f t="shared" si="0"/>
        <v>9</v>
      </c>
      <c r="P34" s="86">
        <f t="shared" si="1"/>
        <v>9</v>
      </c>
      <c r="Q34" s="86" t="e">
        <f>SUM(#REF!)</f>
        <v>#REF!</v>
      </c>
      <c r="R34"/>
    </row>
    <row r="35" spans="1:18" s="14" customFormat="1" x14ac:dyDescent="0.35">
      <c r="A35" s="24" t="s">
        <v>45</v>
      </c>
      <c r="B35" s="30">
        <f t="shared" ref="B35:Q35" si="3">SUM(B15:B34)</f>
        <v>2908</v>
      </c>
      <c r="C35" s="30">
        <f t="shared" si="3"/>
        <v>2602</v>
      </c>
      <c r="D35" s="30">
        <f t="shared" si="3"/>
        <v>1616</v>
      </c>
      <c r="E35" s="30">
        <f t="shared" si="3"/>
        <v>414</v>
      </c>
      <c r="F35" s="30">
        <f t="shared" si="3"/>
        <v>384</v>
      </c>
      <c r="G35" s="30">
        <f t="shared" si="3"/>
        <v>400</v>
      </c>
      <c r="H35" s="30">
        <f t="shared" si="3"/>
        <v>184</v>
      </c>
      <c r="I35" s="30">
        <f t="shared" si="3"/>
        <v>187</v>
      </c>
      <c r="J35" s="30">
        <f t="shared" si="3"/>
        <v>84</v>
      </c>
      <c r="K35" s="30">
        <f t="shared" si="3"/>
        <v>47</v>
      </c>
      <c r="L35" s="30">
        <f t="shared" si="3"/>
        <v>29</v>
      </c>
      <c r="M35" s="34">
        <f t="shared" si="3"/>
        <v>26</v>
      </c>
      <c r="N35" s="34">
        <f t="shared" si="3"/>
        <v>8881</v>
      </c>
      <c r="O35" s="34">
        <f t="shared" si="3"/>
        <v>400</v>
      </c>
      <c r="P35" s="34">
        <f t="shared" si="3"/>
        <v>400</v>
      </c>
      <c r="Q35" s="34" t="e">
        <f t="shared" si="3"/>
        <v>#REF!</v>
      </c>
      <c r="R35"/>
    </row>
    <row r="36" spans="1:18" s="14" customFormat="1" x14ac:dyDescent="0.35">
      <c r="A36" s="167" t="s">
        <v>283</v>
      </c>
      <c r="B36" s="125"/>
      <c r="C36" s="125"/>
      <c r="D36" s="125"/>
      <c r="E36" s="125"/>
      <c r="F36" s="125"/>
      <c r="G36" s="125"/>
      <c r="H36" s="125"/>
      <c r="I36" s="77"/>
      <c r="J36" s="77"/>
      <c r="K36" s="77"/>
      <c r="L36" s="77"/>
      <c r="M36" s="77"/>
      <c r="N36" s="77"/>
      <c r="O36" s="77"/>
      <c r="P36" s="77"/>
      <c r="Q36" s="77"/>
      <c r="R36"/>
    </row>
    <row r="37" spans="1:18" s="14" customFormat="1" x14ac:dyDescent="0.35">
      <c r="A37" s="71" t="s">
        <v>288</v>
      </c>
      <c r="B37" s="125"/>
      <c r="C37" s="125"/>
      <c r="D37" s="125"/>
      <c r="E37" s="125"/>
      <c r="F37" s="125"/>
      <c r="G37" s="125"/>
      <c r="H37" s="125"/>
      <c r="I37" s="125"/>
      <c r="J37" s="125"/>
      <c r="K37" s="125"/>
      <c r="L37" s="125"/>
      <c r="M37" s="125"/>
      <c r="N37" s="125"/>
      <c r="O37" s="125"/>
      <c r="P37" s="125"/>
      <c r="Q37" s="125"/>
      <c r="R37" s="125"/>
    </row>
    <row r="38" spans="1:18" x14ac:dyDescent="0.35">
      <c r="A38" s="123"/>
      <c r="C38" s="18"/>
      <c r="D38" s="18"/>
      <c r="E38" s="18"/>
      <c r="F38" s="18"/>
      <c r="G38" s="18"/>
      <c r="H38" s="18"/>
      <c r="I38" s="124"/>
      <c r="J38" s="124"/>
      <c r="K38" s="124"/>
      <c r="L38" s="124"/>
      <c r="M38" s="124"/>
      <c r="N38" s="124"/>
      <c r="O38" s="124"/>
      <c r="P38" s="124"/>
      <c r="Q38" s="124"/>
    </row>
    <row r="39" spans="1:18" s="15" customFormat="1" ht="14.5" customHeight="1" x14ac:dyDescent="0.35">
      <c r="A39" s="202" t="s">
        <v>248</v>
      </c>
      <c r="B39" s="202"/>
      <c r="C39" s="202"/>
      <c r="D39" s="202"/>
      <c r="E39" s="202"/>
      <c r="F39" s="202"/>
      <c r="G39" s="202"/>
      <c r="H39" s="202"/>
      <c r="I39" s="202"/>
      <c r="J39" s="202"/>
      <c r="K39" s="202"/>
      <c r="L39" s="202"/>
      <c r="M39" s="202"/>
      <c r="N39" s="202"/>
      <c r="O39" s="102"/>
      <c r="P39" s="102"/>
      <c r="Q39" s="102"/>
    </row>
    <row r="40" spans="1:18" s="15" customFormat="1" ht="15" customHeight="1" x14ac:dyDescent="0.35">
      <c r="A40" s="187"/>
      <c r="B40" s="187"/>
      <c r="C40" s="187"/>
      <c r="D40" s="187"/>
      <c r="E40" s="187"/>
      <c r="F40" s="187"/>
      <c r="G40" s="187"/>
      <c r="H40" s="187"/>
      <c r="I40" s="187"/>
      <c r="J40" s="187"/>
      <c r="K40" s="187"/>
      <c r="L40" s="187"/>
      <c r="M40" s="187"/>
      <c r="N40" s="187"/>
      <c r="O40" s="83"/>
      <c r="P40" s="83"/>
      <c r="Q40" s="83"/>
      <c r="R40"/>
    </row>
    <row r="41" spans="1:18" s="88" customFormat="1" ht="71.5" customHeight="1" x14ac:dyDescent="0.35">
      <c r="A41" s="82" t="s">
        <v>13</v>
      </c>
      <c r="B41" s="90" t="s">
        <v>103</v>
      </c>
      <c r="C41" s="90" t="s">
        <v>104</v>
      </c>
      <c r="D41" s="90" t="s">
        <v>79</v>
      </c>
      <c r="E41" s="27" t="s">
        <v>88</v>
      </c>
      <c r="F41" s="27" t="s">
        <v>87</v>
      </c>
      <c r="G41" s="27" t="s">
        <v>86</v>
      </c>
      <c r="H41" s="27" t="s">
        <v>82</v>
      </c>
      <c r="I41" s="90" t="s">
        <v>102</v>
      </c>
      <c r="J41" s="90" t="s">
        <v>202</v>
      </c>
      <c r="K41" s="113" t="s">
        <v>203</v>
      </c>
      <c r="L41" s="27" t="s">
        <v>78</v>
      </c>
      <c r="M41" s="87" t="s">
        <v>83</v>
      </c>
      <c r="N41" s="84" t="s">
        <v>45</v>
      </c>
      <c r="O41" s="85" t="s">
        <v>85</v>
      </c>
      <c r="P41" s="85" t="s">
        <v>85</v>
      </c>
      <c r="Q41" s="85" t="s">
        <v>85</v>
      </c>
      <c r="R41"/>
    </row>
    <row r="42" spans="1:18" x14ac:dyDescent="0.35">
      <c r="A42" s="8" t="s">
        <v>15</v>
      </c>
      <c r="B42" s="12">
        <v>42</v>
      </c>
      <c r="C42" s="12">
        <v>31</v>
      </c>
      <c r="D42" s="12">
        <v>24</v>
      </c>
      <c r="E42" s="12">
        <v>4</v>
      </c>
      <c r="F42" s="12">
        <v>4</v>
      </c>
      <c r="G42" s="12">
        <v>4</v>
      </c>
      <c r="H42" s="12">
        <v>0</v>
      </c>
      <c r="I42" s="12">
        <v>3</v>
      </c>
      <c r="J42" s="12">
        <v>2</v>
      </c>
      <c r="K42" s="12">
        <v>1</v>
      </c>
      <c r="L42" s="12">
        <v>1</v>
      </c>
      <c r="M42" s="36">
        <v>0</v>
      </c>
      <c r="N42" s="86">
        <f>SUM(B42:M42)</f>
        <v>116</v>
      </c>
      <c r="O42" s="86">
        <f t="shared" ref="O42:O49" si="4">SUM(G42:G42)</f>
        <v>4</v>
      </c>
      <c r="P42" s="86">
        <f t="shared" ref="P42:P49" si="5">SUM(O42:O42)</f>
        <v>4</v>
      </c>
      <c r="Q42" s="86" t="e">
        <f>SUM(#REF!)</f>
        <v>#REF!</v>
      </c>
    </row>
    <row r="43" spans="1:18" x14ac:dyDescent="0.35">
      <c r="A43" s="8" t="s">
        <v>16</v>
      </c>
      <c r="B43" s="12">
        <v>1256</v>
      </c>
      <c r="C43" s="12">
        <v>1203</v>
      </c>
      <c r="D43" s="12">
        <v>809</v>
      </c>
      <c r="E43" s="12">
        <v>191</v>
      </c>
      <c r="F43" s="12">
        <v>178</v>
      </c>
      <c r="G43" s="12">
        <v>176</v>
      </c>
      <c r="H43" s="12">
        <v>92</v>
      </c>
      <c r="I43" s="12">
        <v>116</v>
      </c>
      <c r="J43" s="12">
        <v>19</v>
      </c>
      <c r="K43" s="12">
        <v>16</v>
      </c>
      <c r="L43" s="12">
        <v>8</v>
      </c>
      <c r="M43" s="36">
        <v>9</v>
      </c>
      <c r="N43" s="86">
        <f t="shared" ref="N43:N49" si="6">SUM(B43:M43)</f>
        <v>4073</v>
      </c>
      <c r="O43" s="86">
        <f t="shared" si="4"/>
        <v>176</v>
      </c>
      <c r="P43" s="86">
        <f t="shared" si="5"/>
        <v>176</v>
      </c>
      <c r="Q43" s="86" t="e">
        <f>SUM(#REF!)</f>
        <v>#REF!</v>
      </c>
    </row>
    <row r="44" spans="1:18" x14ac:dyDescent="0.35">
      <c r="A44" s="8" t="s">
        <v>17</v>
      </c>
      <c r="B44" s="12">
        <v>14</v>
      </c>
      <c r="C44" s="12">
        <v>12</v>
      </c>
      <c r="D44" s="12">
        <v>6</v>
      </c>
      <c r="E44" s="12">
        <v>2</v>
      </c>
      <c r="F44" s="12">
        <v>2</v>
      </c>
      <c r="G44" s="12">
        <v>3</v>
      </c>
      <c r="H44" s="12">
        <v>0</v>
      </c>
      <c r="I44" s="12">
        <v>0</v>
      </c>
      <c r="J44" s="12">
        <v>0</v>
      </c>
      <c r="K44" s="12">
        <v>0</v>
      </c>
      <c r="L44" s="12">
        <v>0</v>
      </c>
      <c r="M44" s="36">
        <v>0</v>
      </c>
      <c r="N44" s="86">
        <f t="shared" si="6"/>
        <v>39</v>
      </c>
      <c r="O44" s="86">
        <f t="shared" si="4"/>
        <v>3</v>
      </c>
      <c r="P44" s="86">
        <f t="shared" si="5"/>
        <v>3</v>
      </c>
      <c r="Q44" s="86" t="e">
        <f>SUM(#REF!)</f>
        <v>#REF!</v>
      </c>
    </row>
    <row r="45" spans="1:18" x14ac:dyDescent="0.35">
      <c r="A45" s="8" t="s">
        <v>18</v>
      </c>
      <c r="B45" s="12">
        <v>554</v>
      </c>
      <c r="C45" s="12">
        <v>480</v>
      </c>
      <c r="D45" s="12">
        <v>239</v>
      </c>
      <c r="E45" s="12">
        <v>56</v>
      </c>
      <c r="F45" s="12">
        <v>68</v>
      </c>
      <c r="G45" s="12">
        <v>50</v>
      </c>
      <c r="H45" s="12">
        <v>26</v>
      </c>
      <c r="I45" s="12">
        <v>26</v>
      </c>
      <c r="J45" s="12">
        <v>22</v>
      </c>
      <c r="K45" s="12">
        <v>13</v>
      </c>
      <c r="L45" s="12">
        <v>10</v>
      </c>
      <c r="M45" s="36">
        <v>10</v>
      </c>
      <c r="N45" s="86">
        <f t="shared" si="6"/>
        <v>1554</v>
      </c>
      <c r="O45" s="86">
        <f t="shared" si="4"/>
        <v>50</v>
      </c>
      <c r="P45" s="86">
        <f t="shared" si="5"/>
        <v>50</v>
      </c>
      <c r="Q45" s="86" t="e">
        <f>SUM(#REF!)</f>
        <v>#REF!</v>
      </c>
    </row>
    <row r="46" spans="1:18" ht="13.15" customHeight="1" x14ac:dyDescent="0.35">
      <c r="A46" s="8" t="s">
        <v>19</v>
      </c>
      <c r="B46" s="12">
        <v>117</v>
      </c>
      <c r="C46" s="12">
        <v>78</v>
      </c>
      <c r="D46" s="12">
        <v>41</v>
      </c>
      <c r="E46" s="12">
        <v>16</v>
      </c>
      <c r="F46" s="12">
        <v>8</v>
      </c>
      <c r="G46" s="12">
        <v>16</v>
      </c>
      <c r="H46" s="12">
        <v>5</v>
      </c>
      <c r="I46" s="12">
        <v>4</v>
      </c>
      <c r="J46" s="12">
        <v>1</v>
      </c>
      <c r="K46" s="12">
        <v>0</v>
      </c>
      <c r="L46" s="12">
        <v>3</v>
      </c>
      <c r="M46" s="36">
        <v>1</v>
      </c>
      <c r="N46" s="86">
        <f t="shared" si="6"/>
        <v>290</v>
      </c>
      <c r="O46" s="86">
        <f t="shared" si="4"/>
        <v>16</v>
      </c>
      <c r="P46" s="86">
        <f t="shared" si="5"/>
        <v>16</v>
      </c>
      <c r="Q46" s="86" t="e">
        <f>SUM(#REF!)</f>
        <v>#REF!</v>
      </c>
    </row>
    <row r="47" spans="1:18" x14ac:dyDescent="0.35">
      <c r="A47" s="8" t="s">
        <v>20</v>
      </c>
      <c r="B47" s="12">
        <v>9</v>
      </c>
      <c r="C47" s="12">
        <v>9</v>
      </c>
      <c r="D47" s="12">
        <v>4</v>
      </c>
      <c r="E47" s="12">
        <v>1</v>
      </c>
      <c r="F47" s="12">
        <v>0</v>
      </c>
      <c r="G47" s="12">
        <v>0</v>
      </c>
      <c r="H47" s="12">
        <v>3</v>
      </c>
      <c r="I47" s="12">
        <v>2</v>
      </c>
      <c r="J47" s="12">
        <v>1</v>
      </c>
      <c r="K47" s="12">
        <v>1</v>
      </c>
      <c r="L47" s="12">
        <v>0</v>
      </c>
      <c r="M47" s="36">
        <v>0</v>
      </c>
      <c r="N47" s="86">
        <f t="shared" si="6"/>
        <v>30</v>
      </c>
      <c r="O47" s="86">
        <f t="shared" si="4"/>
        <v>0</v>
      </c>
      <c r="P47" s="86">
        <f t="shared" si="5"/>
        <v>0</v>
      </c>
      <c r="Q47" s="86" t="e">
        <f>SUM(#REF!)</f>
        <v>#REF!</v>
      </c>
    </row>
    <row r="48" spans="1:18" x14ac:dyDescent="0.35">
      <c r="A48" s="8" t="s">
        <v>21</v>
      </c>
      <c r="B48" s="12">
        <v>659</v>
      </c>
      <c r="C48" s="12">
        <v>581</v>
      </c>
      <c r="D48" s="12">
        <v>412</v>
      </c>
      <c r="E48" s="12">
        <v>112</v>
      </c>
      <c r="F48" s="12">
        <v>103</v>
      </c>
      <c r="G48" s="12">
        <v>123</v>
      </c>
      <c r="H48" s="12">
        <v>46</v>
      </c>
      <c r="I48" s="12">
        <v>28</v>
      </c>
      <c r="J48" s="12">
        <v>31</v>
      </c>
      <c r="K48" s="12">
        <v>9</v>
      </c>
      <c r="L48" s="12">
        <v>4</v>
      </c>
      <c r="M48" s="36">
        <v>5</v>
      </c>
      <c r="N48" s="86">
        <f t="shared" si="6"/>
        <v>2113</v>
      </c>
      <c r="O48" s="86">
        <f t="shared" si="4"/>
        <v>123</v>
      </c>
      <c r="P48" s="86">
        <f t="shared" si="5"/>
        <v>123</v>
      </c>
      <c r="Q48" s="86" t="e">
        <f>SUM(#REF!)</f>
        <v>#REF!</v>
      </c>
    </row>
    <row r="49" spans="1:19" x14ac:dyDescent="0.35">
      <c r="A49" s="8" t="s">
        <v>22</v>
      </c>
      <c r="B49" s="12">
        <v>257</v>
      </c>
      <c r="C49" s="12">
        <v>208</v>
      </c>
      <c r="D49" s="12">
        <v>81</v>
      </c>
      <c r="E49" s="12">
        <v>32</v>
      </c>
      <c r="F49" s="12">
        <v>21</v>
      </c>
      <c r="G49" s="12">
        <v>28</v>
      </c>
      <c r="H49" s="12">
        <v>12</v>
      </c>
      <c r="I49" s="12">
        <v>8</v>
      </c>
      <c r="J49" s="12">
        <v>8</v>
      </c>
      <c r="K49" s="12">
        <v>7</v>
      </c>
      <c r="L49" s="12">
        <v>3</v>
      </c>
      <c r="M49" s="36">
        <v>1</v>
      </c>
      <c r="N49" s="86">
        <f t="shared" si="6"/>
        <v>666</v>
      </c>
      <c r="O49" s="86">
        <f t="shared" si="4"/>
        <v>28</v>
      </c>
      <c r="P49" s="86">
        <f t="shared" si="5"/>
        <v>28</v>
      </c>
      <c r="Q49" s="86" t="e">
        <f>SUM(#REF!)</f>
        <v>#REF!</v>
      </c>
    </row>
    <row r="50" spans="1:19" x14ac:dyDescent="0.35">
      <c r="A50" s="24" t="s">
        <v>45</v>
      </c>
      <c r="B50" s="30">
        <f t="shared" ref="B50:Q50" si="7">SUM(B42:B49)</f>
        <v>2908</v>
      </c>
      <c r="C50" s="30">
        <f t="shared" si="7"/>
        <v>2602</v>
      </c>
      <c r="D50" s="30">
        <f t="shared" si="7"/>
        <v>1616</v>
      </c>
      <c r="E50" s="30">
        <f t="shared" si="7"/>
        <v>414</v>
      </c>
      <c r="F50" s="30">
        <f t="shared" si="7"/>
        <v>384</v>
      </c>
      <c r="G50" s="30">
        <f t="shared" si="7"/>
        <v>400</v>
      </c>
      <c r="H50" s="30">
        <f t="shared" si="7"/>
        <v>184</v>
      </c>
      <c r="I50" s="30">
        <f t="shared" si="7"/>
        <v>187</v>
      </c>
      <c r="J50" s="30">
        <f t="shared" si="7"/>
        <v>84</v>
      </c>
      <c r="K50" s="30">
        <f t="shared" si="7"/>
        <v>47</v>
      </c>
      <c r="L50" s="30">
        <f t="shared" si="7"/>
        <v>29</v>
      </c>
      <c r="M50" s="34">
        <f t="shared" si="7"/>
        <v>26</v>
      </c>
      <c r="N50" s="34">
        <f t="shared" si="7"/>
        <v>8881</v>
      </c>
      <c r="O50" s="34">
        <f t="shared" si="7"/>
        <v>400</v>
      </c>
      <c r="P50" s="34">
        <f t="shared" si="7"/>
        <v>400</v>
      </c>
      <c r="Q50" s="30" t="e">
        <f t="shared" si="7"/>
        <v>#REF!</v>
      </c>
    </row>
    <row r="51" spans="1:19" ht="30" customHeight="1" x14ac:dyDescent="0.35">
      <c r="A51" s="166" t="str">
        <f>+'3.1.1'!A29</f>
        <v>Note: Statistics after 28 March 2020 by region are based upon 'principal place of business' and not 'registered office'.</v>
      </c>
      <c r="B51" s="74"/>
      <c r="C51" s="74"/>
      <c r="D51" s="74"/>
      <c r="E51" s="74"/>
      <c r="F51" s="74"/>
      <c r="G51" s="74"/>
      <c r="H51" s="74"/>
      <c r="I51" s="74"/>
      <c r="J51" s="74"/>
      <c r="K51" s="74"/>
      <c r="L51" s="74"/>
      <c r="M51" s="74"/>
      <c r="N51" s="74"/>
      <c r="O51" s="74"/>
      <c r="P51" s="74"/>
      <c r="Q51" s="74"/>
    </row>
    <row r="52" spans="1:19" x14ac:dyDescent="0.35">
      <c r="A52" s="166" t="s">
        <v>283</v>
      </c>
      <c r="B52" s="121"/>
      <c r="C52" s="121"/>
      <c r="D52" s="121"/>
      <c r="E52" s="121"/>
      <c r="F52" s="121"/>
      <c r="G52" s="121"/>
      <c r="H52" s="121"/>
      <c r="I52" s="121"/>
      <c r="J52" s="121"/>
      <c r="K52" s="121"/>
      <c r="L52" s="121"/>
      <c r="M52" s="121"/>
      <c r="N52" s="121"/>
      <c r="O52" s="121"/>
      <c r="P52" s="121"/>
      <c r="Q52" s="121"/>
    </row>
    <row r="53" spans="1:19" x14ac:dyDescent="0.35">
      <c r="A53" s="71" t="s">
        <v>284</v>
      </c>
      <c r="B53" s="156"/>
      <c r="C53" s="156"/>
      <c r="D53" s="156"/>
      <c r="E53" s="156"/>
      <c r="F53" s="156"/>
      <c r="G53" s="156"/>
      <c r="H53" s="156"/>
      <c r="I53" s="156"/>
      <c r="J53" s="156"/>
      <c r="K53" s="156"/>
      <c r="L53" s="156"/>
      <c r="M53" s="156"/>
      <c r="N53" s="156"/>
      <c r="O53" s="156"/>
      <c r="P53" s="156"/>
      <c r="Q53" s="156"/>
    </row>
    <row r="54" spans="1:19" x14ac:dyDescent="0.35">
      <c r="B54" s="13"/>
      <c r="C54" s="13"/>
      <c r="D54" s="13"/>
      <c r="E54" s="13"/>
      <c r="F54" s="13"/>
      <c r="G54" s="13"/>
      <c r="H54" s="13"/>
      <c r="I54" s="13"/>
      <c r="J54" s="13"/>
      <c r="K54" s="13"/>
      <c r="L54" s="13"/>
      <c r="M54" s="13"/>
      <c r="N54" s="13"/>
      <c r="O54" s="13"/>
      <c r="P54" s="13"/>
      <c r="Q54" s="13"/>
    </row>
    <row r="55" spans="1:19" s="14" customFormat="1" ht="15" customHeight="1" x14ac:dyDescent="0.35">
      <c r="A55" s="182" t="s">
        <v>249</v>
      </c>
      <c r="B55" s="182"/>
      <c r="C55" s="182"/>
      <c r="D55" s="182"/>
      <c r="E55" s="182"/>
      <c r="F55" s="182"/>
      <c r="G55" s="182"/>
      <c r="H55" s="115"/>
      <c r="I55" s="115"/>
      <c r="J55" s="115"/>
      <c r="K55" s="115"/>
      <c r="L55" s="115"/>
      <c r="M55" s="115"/>
      <c r="N55" s="115"/>
      <c r="O55" s="115"/>
      <c r="P55" s="115"/>
      <c r="Q55" s="115"/>
      <c r="R55" s="115"/>
    </row>
    <row r="56" spans="1:19" s="14" customFormat="1" ht="15" customHeight="1" x14ac:dyDescent="0.35">
      <c r="A56" s="187"/>
      <c r="B56" s="187"/>
      <c r="C56" s="187"/>
      <c r="D56" s="187"/>
      <c r="E56" s="187"/>
      <c r="F56" s="187"/>
      <c r="G56" s="187"/>
      <c r="H56" s="112"/>
      <c r="I56" s="112"/>
      <c r="J56" s="112"/>
      <c r="K56" s="112"/>
      <c r="L56" s="112"/>
      <c r="M56" s="112"/>
      <c r="N56" s="112"/>
      <c r="O56" s="112"/>
      <c r="P56" s="112"/>
      <c r="Q56" s="112"/>
      <c r="R56" s="112"/>
    </row>
    <row r="57" spans="1:19" s="18" customFormat="1" ht="50.15" customHeight="1" x14ac:dyDescent="0.3">
      <c r="A57" s="82" t="s">
        <v>14</v>
      </c>
      <c r="B57" s="90" t="s">
        <v>210</v>
      </c>
      <c r="C57" s="90" t="s">
        <v>205</v>
      </c>
      <c r="D57" s="90" t="s">
        <v>206</v>
      </c>
      <c r="E57" s="90" t="s">
        <v>207</v>
      </c>
      <c r="F57" s="90" t="s">
        <v>208</v>
      </c>
      <c r="G57" s="84" t="s">
        <v>45</v>
      </c>
      <c r="H57" s="112"/>
      <c r="I57" s="112"/>
      <c r="J57" s="112"/>
      <c r="K57" s="112"/>
      <c r="L57" s="112"/>
      <c r="M57" s="112"/>
      <c r="N57" s="112"/>
      <c r="O57" s="112"/>
      <c r="P57" s="112"/>
      <c r="Q57" s="112"/>
      <c r="R57" s="112"/>
    </row>
    <row r="58" spans="1:19" s="14" customFormat="1" x14ac:dyDescent="0.35">
      <c r="A58" s="8" t="s">
        <v>25</v>
      </c>
      <c r="B58" s="12">
        <v>339</v>
      </c>
      <c r="C58" s="12">
        <v>184</v>
      </c>
      <c r="D58" s="12">
        <v>95</v>
      </c>
      <c r="E58" s="12">
        <v>24</v>
      </c>
      <c r="F58" s="12">
        <v>17</v>
      </c>
      <c r="G58" s="36">
        <f>SUM(B58:F58)</f>
        <v>659</v>
      </c>
      <c r="H58" s="112"/>
      <c r="I58" s="112"/>
      <c r="J58" s="112"/>
      <c r="K58" s="112"/>
      <c r="L58" s="112"/>
      <c r="M58" s="112"/>
      <c r="N58" s="112"/>
      <c r="O58" s="112"/>
      <c r="P58" s="112"/>
      <c r="Q58" s="112"/>
      <c r="R58" s="112"/>
      <c r="S58" s="111"/>
    </row>
    <row r="59" spans="1:19" s="14" customFormat="1" x14ac:dyDescent="0.35">
      <c r="A59" s="8" t="s">
        <v>26</v>
      </c>
      <c r="B59" s="12">
        <v>15</v>
      </c>
      <c r="C59" s="12">
        <v>10</v>
      </c>
      <c r="D59" s="12">
        <v>8</v>
      </c>
      <c r="E59" s="12">
        <v>1</v>
      </c>
      <c r="F59" s="12">
        <v>2</v>
      </c>
      <c r="G59" s="36">
        <f t="shared" ref="G59:G77" si="8">SUM(B59:F59)</f>
        <v>36</v>
      </c>
      <c r="H59" s="112"/>
      <c r="I59" s="112"/>
      <c r="J59" s="112"/>
      <c r="K59" s="112"/>
      <c r="L59" s="112"/>
      <c r="M59" s="112"/>
      <c r="N59" s="112"/>
      <c r="O59" s="112"/>
      <c r="P59" s="112"/>
      <c r="Q59" s="112"/>
      <c r="R59" s="112"/>
      <c r="S59" s="111"/>
    </row>
    <row r="60" spans="1:19" s="14" customFormat="1" x14ac:dyDescent="0.35">
      <c r="A60" s="8" t="s">
        <v>27</v>
      </c>
      <c r="B60" s="12">
        <v>23</v>
      </c>
      <c r="C60" s="12">
        <v>16</v>
      </c>
      <c r="D60" s="12">
        <v>14</v>
      </c>
      <c r="E60" s="12">
        <v>5</v>
      </c>
      <c r="F60" s="12">
        <v>7</v>
      </c>
      <c r="G60" s="36">
        <f t="shared" si="8"/>
        <v>65</v>
      </c>
      <c r="H60" s="112"/>
      <c r="I60" s="112"/>
      <c r="J60" s="112"/>
      <c r="K60" s="112"/>
      <c r="L60" s="112"/>
      <c r="M60" s="112"/>
      <c r="N60" s="112"/>
      <c r="O60" s="112"/>
      <c r="P60" s="112"/>
      <c r="Q60" s="112"/>
      <c r="R60" s="112"/>
      <c r="S60" s="111"/>
    </row>
    <row r="61" spans="1:19" s="14" customFormat="1" x14ac:dyDescent="0.35">
      <c r="A61" s="8" t="s">
        <v>28</v>
      </c>
      <c r="B61" s="12">
        <v>28</v>
      </c>
      <c r="C61" s="12">
        <v>20</v>
      </c>
      <c r="D61" s="12">
        <v>15</v>
      </c>
      <c r="E61" s="12">
        <v>3</v>
      </c>
      <c r="F61" s="12">
        <v>4</v>
      </c>
      <c r="G61" s="36">
        <f t="shared" si="8"/>
        <v>70</v>
      </c>
      <c r="H61" s="112"/>
      <c r="I61" s="112"/>
      <c r="J61" s="112"/>
      <c r="K61" s="112"/>
      <c r="L61" s="112"/>
      <c r="M61" s="112"/>
      <c r="N61" s="112"/>
      <c r="O61" s="112"/>
      <c r="P61" s="112"/>
      <c r="Q61" s="112"/>
      <c r="R61" s="112"/>
      <c r="S61" s="111"/>
    </row>
    <row r="62" spans="1:19" s="14" customFormat="1" ht="13.15" customHeight="1" x14ac:dyDescent="0.35">
      <c r="A62" s="8" t="s">
        <v>29</v>
      </c>
      <c r="B62" s="12">
        <v>566</v>
      </c>
      <c r="C62" s="12">
        <v>402</v>
      </c>
      <c r="D62" s="12">
        <v>229</v>
      </c>
      <c r="E62" s="12">
        <v>78</v>
      </c>
      <c r="F62" s="12">
        <v>102</v>
      </c>
      <c r="G62" s="36">
        <f t="shared" si="8"/>
        <v>1377</v>
      </c>
      <c r="H62" s="112"/>
      <c r="I62" s="112"/>
      <c r="J62" s="112"/>
      <c r="K62" s="112"/>
      <c r="L62" s="112"/>
      <c r="M62" s="112"/>
      <c r="N62" s="112"/>
      <c r="O62" s="112"/>
      <c r="P62" s="112"/>
      <c r="Q62" s="112"/>
      <c r="R62" s="112"/>
      <c r="S62" s="111"/>
    </row>
    <row r="63" spans="1:19" s="14" customFormat="1" x14ac:dyDescent="0.35">
      <c r="A63" s="8" t="s">
        <v>30</v>
      </c>
      <c r="B63" s="12">
        <v>31</v>
      </c>
      <c r="C63" s="12">
        <v>15</v>
      </c>
      <c r="D63" s="12">
        <v>11</v>
      </c>
      <c r="E63" s="12">
        <v>4</v>
      </c>
      <c r="F63" s="12">
        <v>4</v>
      </c>
      <c r="G63" s="36">
        <f t="shared" si="8"/>
        <v>65</v>
      </c>
      <c r="H63" s="112"/>
      <c r="I63" s="112"/>
      <c r="J63" s="112"/>
      <c r="K63" s="112"/>
      <c r="L63" s="112"/>
      <c r="M63" s="112"/>
      <c r="N63" s="112"/>
      <c r="O63" s="112"/>
      <c r="P63" s="112"/>
      <c r="Q63" s="112"/>
      <c r="R63" s="112"/>
      <c r="S63" s="111"/>
    </row>
    <row r="64" spans="1:19" s="14" customFormat="1" x14ac:dyDescent="0.35">
      <c r="A64" s="8" t="s">
        <v>31</v>
      </c>
      <c r="B64" s="12">
        <v>57</v>
      </c>
      <c r="C64" s="12">
        <v>36</v>
      </c>
      <c r="D64" s="12">
        <v>22</v>
      </c>
      <c r="E64" s="12">
        <v>11</v>
      </c>
      <c r="F64" s="12">
        <v>7</v>
      </c>
      <c r="G64" s="36">
        <f t="shared" si="8"/>
        <v>133</v>
      </c>
      <c r="H64" s="112"/>
      <c r="I64" s="112"/>
      <c r="J64" s="112"/>
      <c r="K64" s="112"/>
      <c r="L64" s="112"/>
      <c r="M64" s="112"/>
      <c r="N64" s="112"/>
      <c r="O64" s="112"/>
      <c r="P64" s="112"/>
      <c r="Q64" s="112"/>
      <c r="R64" s="112"/>
      <c r="S64" s="111"/>
    </row>
    <row r="65" spans="1:23" s="14" customFormat="1" x14ac:dyDescent="0.35">
      <c r="A65" s="8" t="s">
        <v>32</v>
      </c>
      <c r="B65" s="12">
        <v>89</v>
      </c>
      <c r="C65" s="12">
        <v>70</v>
      </c>
      <c r="D65" s="12">
        <v>64</v>
      </c>
      <c r="E65" s="12">
        <v>36</v>
      </c>
      <c r="F65" s="12">
        <v>42</v>
      </c>
      <c r="G65" s="36">
        <f t="shared" si="8"/>
        <v>301</v>
      </c>
      <c r="H65" s="112"/>
      <c r="I65" s="112"/>
      <c r="J65" s="112"/>
      <c r="K65" s="112"/>
      <c r="L65" s="112"/>
      <c r="M65" s="112"/>
      <c r="N65" s="112"/>
      <c r="O65" s="112"/>
      <c r="P65" s="112"/>
      <c r="Q65" s="112"/>
      <c r="R65" s="112"/>
      <c r="S65" s="111"/>
    </row>
    <row r="66" spans="1:23" s="14" customFormat="1" x14ac:dyDescent="0.35">
      <c r="A66" s="8" t="s">
        <v>33</v>
      </c>
      <c r="B66" s="12">
        <v>30</v>
      </c>
      <c r="C66" s="12">
        <v>18</v>
      </c>
      <c r="D66" s="12">
        <v>12</v>
      </c>
      <c r="E66" s="12">
        <v>4</v>
      </c>
      <c r="F66" s="12">
        <v>6</v>
      </c>
      <c r="G66" s="36">
        <f t="shared" si="8"/>
        <v>70</v>
      </c>
      <c r="H66" s="112"/>
      <c r="I66" s="112"/>
      <c r="J66" s="112"/>
      <c r="K66" s="112"/>
      <c r="L66" s="112"/>
      <c r="M66" s="112"/>
      <c r="N66" s="112"/>
      <c r="O66" s="112"/>
      <c r="P66" s="112"/>
      <c r="Q66" s="112"/>
      <c r="R66" s="112"/>
      <c r="S66" s="111"/>
    </row>
    <row r="67" spans="1:23" s="14" customFormat="1" x14ac:dyDescent="0.35">
      <c r="A67" s="8" t="s">
        <v>34</v>
      </c>
      <c r="B67" s="12">
        <v>47</v>
      </c>
      <c r="C67" s="12">
        <v>30</v>
      </c>
      <c r="D67" s="12">
        <v>16</v>
      </c>
      <c r="E67" s="12">
        <v>6</v>
      </c>
      <c r="F67" s="12">
        <v>3</v>
      </c>
      <c r="G67" s="36">
        <f t="shared" si="8"/>
        <v>102</v>
      </c>
      <c r="H67" s="112"/>
      <c r="I67" s="112"/>
      <c r="J67" s="112"/>
      <c r="K67" s="112"/>
      <c r="L67" s="112"/>
      <c r="M67" s="112"/>
      <c r="N67" s="112"/>
      <c r="O67" s="112"/>
      <c r="P67" s="112"/>
      <c r="Q67" s="112"/>
      <c r="R67" s="112"/>
      <c r="S67" s="111"/>
    </row>
    <row r="68" spans="1:23" s="14" customFormat="1" x14ac:dyDescent="0.35">
      <c r="A68" s="8" t="s">
        <v>35</v>
      </c>
      <c r="B68" s="12">
        <v>99</v>
      </c>
      <c r="C68" s="12">
        <v>75</v>
      </c>
      <c r="D68" s="12">
        <v>46</v>
      </c>
      <c r="E68" s="12">
        <v>18</v>
      </c>
      <c r="F68" s="12">
        <v>31</v>
      </c>
      <c r="G68" s="36">
        <f t="shared" si="8"/>
        <v>269</v>
      </c>
      <c r="H68" s="112"/>
      <c r="I68" s="112"/>
      <c r="J68" s="112"/>
      <c r="K68" s="112"/>
      <c r="L68" s="112"/>
      <c r="M68" s="112"/>
      <c r="N68" s="112"/>
      <c r="O68" s="112"/>
      <c r="P68" s="112"/>
      <c r="Q68" s="112"/>
      <c r="R68" s="112"/>
      <c r="S68" s="111"/>
    </row>
    <row r="69" spans="1:23" s="14" customFormat="1" x14ac:dyDescent="0.35">
      <c r="A69" s="8" t="s">
        <v>36</v>
      </c>
      <c r="B69" s="12">
        <v>65</v>
      </c>
      <c r="C69" s="12">
        <v>45</v>
      </c>
      <c r="D69" s="12">
        <v>30</v>
      </c>
      <c r="E69" s="12">
        <v>16</v>
      </c>
      <c r="F69" s="12">
        <v>8</v>
      </c>
      <c r="G69" s="36">
        <f t="shared" si="8"/>
        <v>164</v>
      </c>
      <c r="H69" s="112"/>
      <c r="I69" s="112"/>
      <c r="J69" s="112"/>
      <c r="K69" s="112"/>
      <c r="L69" s="112"/>
      <c r="M69" s="112"/>
      <c r="N69" s="112"/>
      <c r="O69" s="112"/>
      <c r="P69" s="112"/>
      <c r="Q69" s="112"/>
      <c r="R69" s="112"/>
      <c r="S69" s="111"/>
    </row>
    <row r="70" spans="1:23" s="14" customFormat="1" x14ac:dyDescent="0.35">
      <c r="A70" s="8" t="s">
        <v>37</v>
      </c>
      <c r="B70" s="12">
        <v>17</v>
      </c>
      <c r="C70" s="12">
        <v>12</v>
      </c>
      <c r="D70" s="12">
        <v>5</v>
      </c>
      <c r="E70" s="12">
        <v>3</v>
      </c>
      <c r="F70" s="12">
        <v>3</v>
      </c>
      <c r="G70" s="36">
        <f t="shared" si="8"/>
        <v>40</v>
      </c>
      <c r="H70" s="112"/>
      <c r="I70" s="112"/>
      <c r="J70" s="112"/>
      <c r="K70" s="112"/>
      <c r="L70" s="112"/>
      <c r="M70" s="112"/>
      <c r="N70" s="112"/>
      <c r="O70" s="112"/>
      <c r="P70" s="112"/>
      <c r="Q70" s="112"/>
      <c r="R70" s="112"/>
      <c r="S70" s="111"/>
    </row>
    <row r="71" spans="1:23" s="14" customFormat="1" x14ac:dyDescent="0.35">
      <c r="A71" s="8" t="s">
        <v>38</v>
      </c>
      <c r="B71" s="12">
        <v>686</v>
      </c>
      <c r="C71" s="12">
        <v>430</v>
      </c>
      <c r="D71" s="12">
        <v>254</v>
      </c>
      <c r="E71" s="12">
        <v>90</v>
      </c>
      <c r="F71" s="12">
        <v>84</v>
      </c>
      <c r="G71" s="36">
        <f t="shared" si="8"/>
        <v>1544</v>
      </c>
      <c r="H71" s="112"/>
      <c r="I71" s="112"/>
      <c r="J71" s="112"/>
      <c r="K71" s="112"/>
      <c r="L71" s="112"/>
      <c r="M71" s="112"/>
      <c r="N71" s="112"/>
      <c r="O71" s="112"/>
      <c r="P71" s="112"/>
      <c r="Q71" s="112"/>
      <c r="R71" s="112"/>
      <c r="S71" s="111"/>
    </row>
    <row r="72" spans="1:23" s="14" customFormat="1" x14ac:dyDescent="0.35">
      <c r="A72" s="8" t="s">
        <v>39</v>
      </c>
      <c r="B72" s="12">
        <v>35</v>
      </c>
      <c r="C72" s="12">
        <v>27</v>
      </c>
      <c r="D72" s="12">
        <v>17</v>
      </c>
      <c r="E72" s="12">
        <v>5</v>
      </c>
      <c r="F72" s="12">
        <v>4</v>
      </c>
      <c r="G72" s="36">
        <f t="shared" si="8"/>
        <v>88</v>
      </c>
      <c r="H72" s="112"/>
      <c r="I72" s="112"/>
      <c r="J72" s="112"/>
      <c r="K72" s="112"/>
      <c r="L72" s="112"/>
      <c r="M72" s="112"/>
      <c r="N72" s="112"/>
      <c r="O72" s="112"/>
      <c r="P72" s="112"/>
      <c r="Q72" s="112"/>
      <c r="R72" s="112"/>
      <c r="S72" s="111"/>
    </row>
    <row r="73" spans="1:23" s="14" customFormat="1" x14ac:dyDescent="0.35">
      <c r="A73" s="8" t="s">
        <v>40</v>
      </c>
      <c r="B73" s="12">
        <v>5</v>
      </c>
      <c r="C73" s="12">
        <v>4</v>
      </c>
      <c r="D73" s="12">
        <v>3</v>
      </c>
      <c r="E73" s="12">
        <v>0</v>
      </c>
      <c r="F73" s="12">
        <v>2</v>
      </c>
      <c r="G73" s="36">
        <f t="shared" si="8"/>
        <v>14</v>
      </c>
      <c r="H73" s="112"/>
      <c r="I73" s="112"/>
      <c r="J73" s="112"/>
      <c r="K73" s="112"/>
      <c r="L73" s="112"/>
      <c r="M73" s="112"/>
      <c r="N73" s="112"/>
      <c r="O73" s="112"/>
      <c r="P73" s="112"/>
      <c r="Q73" s="112"/>
      <c r="R73" s="112"/>
      <c r="S73" s="111"/>
    </row>
    <row r="74" spans="1:23" s="14" customFormat="1" x14ac:dyDescent="0.35">
      <c r="A74" s="8" t="s">
        <v>41</v>
      </c>
      <c r="B74" s="12">
        <v>60</v>
      </c>
      <c r="C74" s="12">
        <v>35</v>
      </c>
      <c r="D74" s="12">
        <v>26</v>
      </c>
      <c r="E74" s="12">
        <v>2</v>
      </c>
      <c r="F74" s="12">
        <v>12</v>
      </c>
      <c r="G74" s="36">
        <f t="shared" si="8"/>
        <v>135</v>
      </c>
      <c r="H74" s="112"/>
      <c r="I74" s="112"/>
      <c r="J74" s="112"/>
      <c r="K74" s="112"/>
      <c r="L74" s="112"/>
      <c r="M74" s="112"/>
      <c r="N74" s="112"/>
      <c r="O74" s="112"/>
      <c r="P74" s="112"/>
      <c r="Q74" s="112"/>
      <c r="R74" s="112"/>
      <c r="S74" s="111"/>
    </row>
    <row r="75" spans="1:23" s="14" customFormat="1" x14ac:dyDescent="0.35">
      <c r="A75" s="8" t="s">
        <v>42</v>
      </c>
      <c r="B75" s="12">
        <v>173</v>
      </c>
      <c r="C75" s="12">
        <v>93</v>
      </c>
      <c r="D75" s="12">
        <v>59</v>
      </c>
      <c r="E75" s="12">
        <v>20</v>
      </c>
      <c r="F75" s="12">
        <v>17</v>
      </c>
      <c r="G75" s="36">
        <f t="shared" si="8"/>
        <v>362</v>
      </c>
      <c r="H75" s="112"/>
      <c r="I75" s="112"/>
      <c r="J75" s="112"/>
      <c r="K75" s="112"/>
      <c r="L75" s="112"/>
      <c r="M75" s="112"/>
      <c r="N75" s="112"/>
      <c r="O75" s="112"/>
      <c r="P75" s="112"/>
      <c r="Q75" s="112"/>
      <c r="R75" s="112"/>
    </row>
    <row r="76" spans="1:23" s="14" customFormat="1" x14ac:dyDescent="0.35">
      <c r="A76" s="8" t="s">
        <v>43</v>
      </c>
      <c r="B76" s="12">
        <v>112</v>
      </c>
      <c r="C76" s="12">
        <v>63</v>
      </c>
      <c r="D76" s="12">
        <v>33</v>
      </c>
      <c r="E76" s="12">
        <v>15</v>
      </c>
      <c r="F76" s="12">
        <v>14</v>
      </c>
      <c r="G76" s="36">
        <f t="shared" si="8"/>
        <v>237</v>
      </c>
      <c r="H76" s="112"/>
      <c r="I76" s="112"/>
      <c r="J76" s="112"/>
      <c r="K76" s="112"/>
      <c r="L76" s="112"/>
      <c r="M76" s="112"/>
      <c r="N76" s="112"/>
      <c r="O76" s="112"/>
      <c r="P76" s="112"/>
      <c r="Q76" s="112"/>
      <c r="R76" s="112"/>
    </row>
    <row r="77" spans="1:23" s="14" customFormat="1" x14ac:dyDescent="0.35">
      <c r="A77" s="8" t="s">
        <v>44</v>
      </c>
      <c r="B77" s="12">
        <v>47</v>
      </c>
      <c r="C77" s="12">
        <v>32</v>
      </c>
      <c r="D77" s="12">
        <v>17</v>
      </c>
      <c r="E77" s="12">
        <v>5</v>
      </c>
      <c r="F77" s="12">
        <v>6</v>
      </c>
      <c r="G77" s="36">
        <f t="shared" si="8"/>
        <v>107</v>
      </c>
      <c r="H77" s="112"/>
      <c r="I77" s="112"/>
      <c r="J77" s="112"/>
      <c r="K77" s="112"/>
      <c r="L77" s="112"/>
      <c r="M77" s="112"/>
      <c r="N77" s="112"/>
      <c r="O77" s="112"/>
      <c r="P77" s="112"/>
      <c r="Q77" s="112"/>
      <c r="R77" s="112"/>
    </row>
    <row r="78" spans="1:23" s="14" customFormat="1" x14ac:dyDescent="0.35">
      <c r="A78" s="24" t="s">
        <v>45</v>
      </c>
      <c r="B78" s="30">
        <f t="shared" ref="B78:G78" si="9">SUM(B58:B77)</f>
        <v>2524</v>
      </c>
      <c r="C78" s="30">
        <f t="shared" si="9"/>
        <v>1617</v>
      </c>
      <c r="D78" s="30">
        <f t="shared" si="9"/>
        <v>976</v>
      </c>
      <c r="E78" s="30">
        <f t="shared" si="9"/>
        <v>346</v>
      </c>
      <c r="F78" s="30">
        <f t="shared" si="9"/>
        <v>375</v>
      </c>
      <c r="G78" s="34">
        <f t="shared" si="9"/>
        <v>5838</v>
      </c>
      <c r="H78" s="112"/>
      <c r="I78" s="112"/>
      <c r="J78" s="112"/>
      <c r="K78" s="112"/>
      <c r="L78" s="112"/>
      <c r="M78" s="112"/>
      <c r="N78" s="112"/>
      <c r="O78" s="112"/>
      <c r="P78" s="112"/>
      <c r="Q78" s="112"/>
      <c r="R78" s="112"/>
    </row>
    <row r="79" spans="1:23" x14ac:dyDescent="0.35">
      <c r="A79" s="166" t="s">
        <v>283</v>
      </c>
      <c r="B79" s="13"/>
      <c r="C79" s="13"/>
      <c r="D79" s="13"/>
      <c r="E79" s="13"/>
      <c r="F79" s="13"/>
      <c r="G79" s="13"/>
      <c r="H79" s="112"/>
      <c r="I79" s="112"/>
      <c r="J79" s="112"/>
      <c r="K79" s="112"/>
      <c r="L79" s="112"/>
      <c r="M79" s="112"/>
      <c r="N79" s="112"/>
      <c r="O79" s="112"/>
      <c r="P79" s="112"/>
      <c r="Q79" s="112"/>
      <c r="R79" s="112"/>
    </row>
    <row r="80" spans="1:23" x14ac:dyDescent="0.35">
      <c r="A80" s="15"/>
      <c r="B80" s="12"/>
      <c r="C80" s="12"/>
      <c r="D80" s="12"/>
      <c r="E80" s="12"/>
      <c r="F80" s="12"/>
      <c r="G80" s="13"/>
      <c r="H80" s="12"/>
      <c r="L80"/>
      <c r="S80" s="13"/>
      <c r="T80" s="13"/>
      <c r="U80" s="13"/>
      <c r="V80" s="13"/>
      <c r="W80" s="13"/>
    </row>
    <row r="81" spans="1:40" x14ac:dyDescent="0.35">
      <c r="A81" s="202" t="s">
        <v>250</v>
      </c>
      <c r="B81" s="202"/>
      <c r="C81" s="202"/>
      <c r="D81" s="202"/>
      <c r="E81" s="202"/>
      <c r="F81" s="202"/>
      <c r="G81" s="202"/>
      <c r="H81" s="115"/>
      <c r="L81"/>
      <c r="S81" s="13"/>
      <c r="T81" s="13"/>
      <c r="U81" s="13"/>
      <c r="V81" s="13"/>
      <c r="W81" s="13"/>
    </row>
    <row r="82" spans="1:40" x14ac:dyDescent="0.35">
      <c r="A82" s="187"/>
      <c r="B82" s="187"/>
      <c r="C82" s="187"/>
      <c r="D82" s="187"/>
      <c r="E82" s="187"/>
      <c r="F82" s="187"/>
      <c r="G82" s="187"/>
      <c r="H82" s="115"/>
      <c r="L82"/>
      <c r="S82" s="13"/>
      <c r="T82" s="13"/>
      <c r="U82" s="13"/>
      <c r="V82" s="13"/>
      <c r="W82" s="13"/>
      <c r="X82" s="13"/>
      <c r="Y82" s="13"/>
      <c r="Z82" s="13"/>
      <c r="AA82" s="13"/>
      <c r="AB82" s="13"/>
      <c r="AC82" s="13"/>
      <c r="AD82" s="13"/>
    </row>
    <row r="83" spans="1:40" s="117" customFormat="1" ht="50.15" customHeight="1" x14ac:dyDescent="0.35">
      <c r="A83" s="155" t="s">
        <v>13</v>
      </c>
      <c r="B83" s="90" t="s">
        <v>210</v>
      </c>
      <c r="C83" s="90" t="s">
        <v>209</v>
      </c>
      <c r="D83" s="90" t="s">
        <v>206</v>
      </c>
      <c r="E83" s="90" t="s">
        <v>207</v>
      </c>
      <c r="F83" s="90" t="s">
        <v>208</v>
      </c>
      <c r="G83" s="85" t="s">
        <v>45</v>
      </c>
      <c r="H83" s="116"/>
      <c r="S83" s="13"/>
      <c r="T83" s="13"/>
      <c r="U83" s="13"/>
      <c r="V83" s="13"/>
      <c r="W83" s="13"/>
      <c r="X83" s="13"/>
      <c r="Y83" s="13"/>
      <c r="Z83" s="13"/>
      <c r="AA83" s="13"/>
      <c r="AB83" s="13"/>
      <c r="AC83" s="13"/>
      <c r="AD83" s="13"/>
      <c r="AE83" s="13"/>
      <c r="AF83" s="13"/>
      <c r="AG83" s="13"/>
      <c r="AH83" s="13"/>
      <c r="AI83" s="13"/>
      <c r="AJ83" s="13"/>
      <c r="AK83" s="13"/>
      <c r="AL83" s="13"/>
      <c r="AM83" s="13"/>
      <c r="AN83" s="13"/>
    </row>
    <row r="84" spans="1:40" x14ac:dyDescent="0.35">
      <c r="A84" s="8" t="s">
        <v>15</v>
      </c>
      <c r="B84" s="12">
        <v>29</v>
      </c>
      <c r="C84" s="12">
        <v>26</v>
      </c>
      <c r="D84" s="12">
        <v>14</v>
      </c>
      <c r="E84" s="12">
        <v>6</v>
      </c>
      <c r="F84" s="12">
        <v>4</v>
      </c>
      <c r="G84" s="86">
        <f t="shared" ref="G84:G91" si="10">SUM(B84:F84)</f>
        <v>79</v>
      </c>
      <c r="H84" s="115"/>
      <c r="L84"/>
      <c r="S84" s="13"/>
      <c r="T84" s="13"/>
      <c r="U84" s="13"/>
      <c r="V84" s="13"/>
      <c r="W84" s="13"/>
      <c r="X84" s="12"/>
      <c r="Y84" s="13"/>
      <c r="Z84" s="13"/>
      <c r="AA84" s="13"/>
      <c r="AB84" s="13"/>
      <c r="AC84" s="13"/>
      <c r="AD84" s="13"/>
      <c r="AE84" s="13"/>
      <c r="AF84" s="13"/>
      <c r="AG84" s="13"/>
      <c r="AH84" s="13"/>
      <c r="AI84" s="13"/>
      <c r="AJ84" s="13"/>
      <c r="AK84" s="13"/>
      <c r="AL84" s="13"/>
      <c r="AM84" s="13"/>
      <c r="AN84" s="13"/>
    </row>
    <row r="85" spans="1:40" x14ac:dyDescent="0.35">
      <c r="A85" s="8" t="s">
        <v>16</v>
      </c>
      <c r="B85" s="12">
        <v>1175</v>
      </c>
      <c r="C85" s="12">
        <v>775</v>
      </c>
      <c r="D85" s="12">
        <v>419</v>
      </c>
      <c r="E85" s="12">
        <v>150</v>
      </c>
      <c r="F85" s="12">
        <v>178</v>
      </c>
      <c r="G85" s="86">
        <f t="shared" si="10"/>
        <v>2697</v>
      </c>
      <c r="H85" s="115"/>
      <c r="L85"/>
      <c r="S85" s="13"/>
      <c r="T85" s="13"/>
      <c r="U85" s="13"/>
      <c r="V85" s="13"/>
      <c r="W85" s="13"/>
      <c r="X85" s="12"/>
      <c r="Y85" s="13"/>
      <c r="Z85" s="13"/>
      <c r="AA85" s="13"/>
      <c r="AB85" s="13"/>
      <c r="AC85" s="13"/>
      <c r="AD85" s="13"/>
      <c r="AE85" s="13"/>
      <c r="AF85" s="13"/>
    </row>
    <row r="86" spans="1:40" x14ac:dyDescent="0.35">
      <c r="A86" s="8" t="s">
        <v>17</v>
      </c>
      <c r="B86" s="12">
        <v>12</v>
      </c>
      <c r="C86" s="12">
        <v>5</v>
      </c>
      <c r="D86" s="12">
        <v>1</v>
      </c>
      <c r="E86" s="12">
        <v>1</v>
      </c>
      <c r="F86" s="12">
        <v>1</v>
      </c>
      <c r="G86" s="86">
        <f t="shared" si="10"/>
        <v>20</v>
      </c>
      <c r="H86" s="115"/>
      <c r="L86"/>
      <c r="S86" s="13"/>
      <c r="T86" s="13"/>
      <c r="U86" s="13"/>
      <c r="V86" s="13"/>
      <c r="W86" s="13"/>
      <c r="X86" s="12"/>
      <c r="Y86" s="13"/>
      <c r="Z86" s="13"/>
      <c r="AA86" s="13"/>
      <c r="AB86" s="13"/>
      <c r="AC86" s="13"/>
      <c r="AD86" s="13"/>
      <c r="AE86" s="13"/>
      <c r="AF86" s="13"/>
    </row>
    <row r="87" spans="1:40" x14ac:dyDescent="0.35">
      <c r="A87" s="8" t="s">
        <v>18</v>
      </c>
      <c r="B87" s="12">
        <v>470</v>
      </c>
      <c r="C87" s="12">
        <v>277</v>
      </c>
      <c r="D87" s="12">
        <v>185</v>
      </c>
      <c r="E87" s="12">
        <v>66</v>
      </c>
      <c r="F87" s="12">
        <v>66</v>
      </c>
      <c r="G87" s="86">
        <f t="shared" si="10"/>
        <v>1064</v>
      </c>
      <c r="H87" s="115"/>
      <c r="L87"/>
      <c r="S87" s="13"/>
      <c r="T87" s="13"/>
      <c r="U87" s="13"/>
      <c r="V87" s="13"/>
      <c r="W87" s="13"/>
      <c r="X87" s="12"/>
      <c r="Y87" s="13"/>
      <c r="Z87" s="13"/>
      <c r="AA87" s="13"/>
      <c r="AB87" s="13"/>
      <c r="AC87" s="13"/>
      <c r="AD87" s="13"/>
      <c r="AE87" s="13"/>
      <c r="AF87" s="13"/>
    </row>
    <row r="88" spans="1:40" x14ac:dyDescent="0.35">
      <c r="A88" s="8" t="s">
        <v>19</v>
      </c>
      <c r="B88" s="12">
        <v>76</v>
      </c>
      <c r="C88" s="12">
        <v>42</v>
      </c>
      <c r="D88" s="12">
        <v>20</v>
      </c>
      <c r="E88" s="12">
        <v>7</v>
      </c>
      <c r="F88" s="12">
        <v>5</v>
      </c>
      <c r="G88" s="86">
        <f t="shared" si="10"/>
        <v>150</v>
      </c>
      <c r="H88" s="115"/>
      <c r="L88"/>
      <c r="S88" s="13"/>
      <c r="T88" s="13"/>
      <c r="U88" s="13"/>
      <c r="V88" s="13"/>
      <c r="W88" s="13"/>
      <c r="X88" s="12"/>
      <c r="Y88" s="13"/>
      <c r="Z88" s="13"/>
      <c r="AA88" s="13"/>
      <c r="AB88" s="13"/>
      <c r="AC88" s="13"/>
      <c r="AD88" s="13"/>
      <c r="AE88" s="13"/>
      <c r="AF88" s="13"/>
    </row>
    <row r="89" spans="1:40" x14ac:dyDescent="0.35">
      <c r="A89" s="8" t="s">
        <v>20</v>
      </c>
      <c r="B89" s="12">
        <v>9</v>
      </c>
      <c r="C89" s="12">
        <v>6</v>
      </c>
      <c r="D89" s="12">
        <v>5</v>
      </c>
      <c r="E89" s="12">
        <v>1</v>
      </c>
      <c r="F89" s="12">
        <v>2</v>
      </c>
      <c r="G89" s="86">
        <f t="shared" si="10"/>
        <v>23</v>
      </c>
      <c r="H89" s="115"/>
      <c r="L89"/>
      <c r="S89" s="13"/>
      <c r="T89" s="13"/>
      <c r="U89" s="13"/>
      <c r="V89" s="13"/>
      <c r="W89" s="13"/>
      <c r="X89" s="12"/>
      <c r="Y89" s="13"/>
      <c r="Z89" s="13"/>
      <c r="AA89" s="13"/>
      <c r="AB89" s="13"/>
      <c r="AC89" s="13"/>
      <c r="AD89" s="13"/>
      <c r="AE89" s="13"/>
      <c r="AF89" s="13"/>
    </row>
    <row r="90" spans="1:40" x14ac:dyDescent="0.35">
      <c r="A90" s="8" t="s">
        <v>21</v>
      </c>
      <c r="B90" s="12">
        <v>554</v>
      </c>
      <c r="C90" s="12">
        <v>372</v>
      </c>
      <c r="D90" s="12">
        <v>263</v>
      </c>
      <c r="E90" s="12">
        <v>96</v>
      </c>
      <c r="F90" s="12">
        <v>91</v>
      </c>
      <c r="G90" s="86">
        <f t="shared" si="10"/>
        <v>1376</v>
      </c>
      <c r="H90" s="115"/>
      <c r="L90"/>
      <c r="S90" s="13"/>
      <c r="T90" s="13"/>
      <c r="U90" s="13"/>
      <c r="V90" s="12"/>
      <c r="W90" s="13"/>
      <c r="X90" s="13"/>
      <c r="Y90" s="13"/>
      <c r="Z90" s="13"/>
      <c r="AA90" s="13"/>
      <c r="AB90" s="13"/>
      <c r="AC90" s="13"/>
      <c r="AD90" s="13"/>
    </row>
    <row r="91" spans="1:40" x14ac:dyDescent="0.35">
      <c r="A91" s="8" t="s">
        <v>22</v>
      </c>
      <c r="B91" s="12">
        <v>199</v>
      </c>
      <c r="C91" s="12">
        <v>114</v>
      </c>
      <c r="D91" s="12">
        <v>69</v>
      </c>
      <c r="E91" s="12">
        <v>19</v>
      </c>
      <c r="F91" s="12">
        <v>28</v>
      </c>
      <c r="G91" s="86">
        <f t="shared" si="10"/>
        <v>429</v>
      </c>
      <c r="H91" s="115"/>
      <c r="L91"/>
      <c r="S91" s="13"/>
      <c r="T91" s="12"/>
      <c r="U91" s="13"/>
      <c r="V91" s="13"/>
      <c r="W91" s="13"/>
      <c r="X91" s="13"/>
      <c r="Y91" s="13"/>
      <c r="Z91" s="13"/>
      <c r="AA91" s="13"/>
      <c r="AB91" s="13"/>
    </row>
    <row r="92" spans="1:40" x14ac:dyDescent="0.35">
      <c r="A92" s="24" t="s">
        <v>45</v>
      </c>
      <c r="B92" s="30">
        <f t="shared" ref="B92:G92" si="11">SUM(B84:B91)</f>
        <v>2524</v>
      </c>
      <c r="C92" s="30">
        <f t="shared" si="11"/>
        <v>1617</v>
      </c>
      <c r="D92" s="30">
        <f t="shared" si="11"/>
        <v>976</v>
      </c>
      <c r="E92" s="30">
        <f t="shared" si="11"/>
        <v>346</v>
      </c>
      <c r="F92" s="30">
        <f t="shared" si="11"/>
        <v>375</v>
      </c>
      <c r="G92" s="34">
        <f t="shared" si="11"/>
        <v>5838</v>
      </c>
      <c r="H92" s="115"/>
      <c r="L92"/>
      <c r="S92" s="12"/>
      <c r="T92" s="13"/>
      <c r="U92" s="13"/>
      <c r="V92" s="13"/>
      <c r="W92" s="13"/>
      <c r="X92" s="13"/>
      <c r="Y92" s="13"/>
      <c r="Z92" s="13"/>
      <c r="AA92" s="13"/>
    </row>
    <row r="93" spans="1:40" x14ac:dyDescent="0.35">
      <c r="A93" s="71" t="str">
        <f>+'3.1.1'!A29</f>
        <v>Note: Statistics after 28 March 2020 by region are based upon 'principal place of business' and not 'registered office'.</v>
      </c>
      <c r="B93" s="13"/>
      <c r="C93" s="13"/>
      <c r="D93" s="13"/>
      <c r="E93" s="13"/>
      <c r="F93" s="13"/>
      <c r="G93" s="13"/>
      <c r="H93" s="115"/>
      <c r="L93"/>
      <c r="S93" s="12"/>
      <c r="T93" s="13"/>
      <c r="U93" s="13"/>
      <c r="V93" s="13"/>
      <c r="W93" s="13"/>
      <c r="X93" s="13"/>
      <c r="Y93" s="13"/>
      <c r="Z93" s="13"/>
      <c r="AA93" s="13"/>
    </row>
    <row r="94" spans="1:40" x14ac:dyDescent="0.35">
      <c r="A94" s="166" t="s">
        <v>283</v>
      </c>
      <c r="B94" s="13"/>
      <c r="C94" s="13"/>
      <c r="D94" s="13"/>
      <c r="E94" s="13"/>
      <c r="F94" s="13"/>
      <c r="G94" s="13"/>
      <c r="H94" s="115"/>
      <c r="I94" s="13"/>
      <c r="J94" s="13"/>
      <c r="K94" s="13"/>
      <c r="L94" s="13"/>
      <c r="M94" s="13"/>
      <c r="N94" s="13"/>
      <c r="O94" s="13"/>
      <c r="P94" s="13"/>
      <c r="Q94" s="13"/>
      <c r="S94" s="12"/>
      <c r="T94" s="13"/>
      <c r="U94" s="13"/>
      <c r="V94" s="13"/>
      <c r="W94" s="13"/>
      <c r="X94" s="13"/>
      <c r="Y94" s="13"/>
      <c r="Z94" s="13"/>
      <c r="AA94" s="13"/>
    </row>
    <row r="95" spans="1:40" x14ac:dyDescent="0.35">
      <c r="A95" s="13"/>
      <c r="B95" s="13"/>
      <c r="C95" s="13"/>
      <c r="D95" s="13"/>
      <c r="E95" s="13"/>
      <c r="F95" s="13"/>
      <c r="G95" s="13"/>
      <c r="H95" s="115"/>
      <c r="I95" s="13"/>
      <c r="J95" s="13"/>
      <c r="K95" s="13"/>
      <c r="L95" s="13"/>
      <c r="M95" s="13"/>
      <c r="N95" s="13"/>
      <c r="O95" s="13"/>
      <c r="P95" s="13"/>
      <c r="Q95" s="13"/>
      <c r="S95" s="12"/>
      <c r="T95" s="13"/>
      <c r="U95" s="13"/>
      <c r="V95" s="13"/>
      <c r="W95" s="13"/>
      <c r="X95" s="13"/>
      <c r="Y95" s="13"/>
      <c r="Z95" s="13"/>
      <c r="AA95" s="13"/>
    </row>
    <row r="96" spans="1:40" x14ac:dyDescent="0.35">
      <c r="A96" s="11" t="s">
        <v>12</v>
      </c>
      <c r="B96" s="13"/>
      <c r="C96" s="13"/>
      <c r="D96" s="13"/>
      <c r="E96" s="13"/>
      <c r="F96" s="13"/>
      <c r="G96" s="13"/>
      <c r="H96" s="115"/>
      <c r="I96" s="13"/>
      <c r="J96" s="13"/>
      <c r="K96" s="13"/>
      <c r="L96" s="13"/>
      <c r="M96" s="13"/>
      <c r="N96" s="13"/>
      <c r="O96" s="13"/>
      <c r="P96" s="13"/>
      <c r="Q96" s="13"/>
      <c r="S96" s="12"/>
      <c r="T96" s="13"/>
      <c r="U96" s="13"/>
      <c r="V96" s="13"/>
      <c r="W96" s="13"/>
      <c r="X96" s="13"/>
      <c r="Y96" s="13"/>
      <c r="Z96" s="13"/>
      <c r="AA96" s="13"/>
    </row>
    <row r="97" spans="1:27" x14ac:dyDescent="0.35">
      <c r="A97" s="11"/>
      <c r="B97" s="13"/>
      <c r="C97" s="13"/>
      <c r="D97" s="13"/>
      <c r="E97" s="13"/>
      <c r="F97" s="13"/>
      <c r="G97" s="13"/>
      <c r="H97" s="115"/>
      <c r="I97" s="13"/>
      <c r="J97" s="13"/>
      <c r="K97" s="13"/>
      <c r="L97" s="13"/>
      <c r="M97" s="13"/>
      <c r="N97" s="13"/>
      <c r="O97" s="13"/>
      <c r="P97" s="13"/>
      <c r="Q97" s="13"/>
      <c r="S97" s="12"/>
      <c r="T97" s="13"/>
      <c r="U97" s="13"/>
      <c r="V97" s="13"/>
      <c r="W97" s="13"/>
      <c r="X97" s="13"/>
      <c r="Y97" s="13"/>
      <c r="Z97" s="13"/>
      <c r="AA97" s="13"/>
    </row>
    <row r="98" spans="1:27" x14ac:dyDescent="0.35">
      <c r="B98" s="13"/>
      <c r="C98" s="13"/>
      <c r="D98" s="13"/>
      <c r="E98" s="13"/>
      <c r="F98" s="13"/>
      <c r="G98" s="13"/>
      <c r="H98" s="13"/>
      <c r="I98" s="13"/>
      <c r="J98" s="13"/>
      <c r="K98" s="13"/>
      <c r="L98" s="13"/>
      <c r="M98" s="13"/>
      <c r="N98" s="13"/>
      <c r="O98" s="13"/>
      <c r="P98" s="13"/>
      <c r="Q98" s="13"/>
      <c r="S98" s="12"/>
      <c r="T98" s="13"/>
      <c r="U98" s="13"/>
      <c r="V98" s="13"/>
      <c r="W98" s="13"/>
      <c r="X98" s="13"/>
      <c r="Y98" s="13"/>
      <c r="Z98" s="13"/>
      <c r="AA98" s="13"/>
    </row>
    <row r="99" spans="1:27" x14ac:dyDescent="0.35">
      <c r="B99" s="13"/>
      <c r="C99" s="13"/>
      <c r="D99" s="13"/>
      <c r="E99" s="13"/>
      <c r="F99" s="13"/>
      <c r="G99" s="13"/>
      <c r="H99" s="13"/>
      <c r="I99" s="13"/>
      <c r="J99" s="13"/>
      <c r="K99" s="13"/>
      <c r="L99" s="13"/>
      <c r="M99" s="13"/>
      <c r="N99" s="13"/>
      <c r="O99" s="13"/>
      <c r="P99" s="13"/>
      <c r="Q99" s="13"/>
      <c r="S99" s="12"/>
      <c r="T99" s="13"/>
      <c r="U99" s="13"/>
      <c r="V99" s="13"/>
      <c r="W99" s="13"/>
      <c r="X99" s="13"/>
      <c r="Y99" s="13"/>
      <c r="Z99" s="13"/>
      <c r="AA99" s="13"/>
    </row>
    <row r="100" spans="1:27" x14ac:dyDescent="0.35">
      <c r="B100" s="13"/>
      <c r="C100" s="13"/>
      <c r="D100" s="13"/>
      <c r="E100" s="13"/>
      <c r="F100" s="13"/>
      <c r="G100" s="13"/>
      <c r="H100" s="13"/>
      <c r="I100" s="13"/>
      <c r="J100" s="13"/>
      <c r="K100" s="13"/>
      <c r="L100" s="13"/>
      <c r="M100" s="13"/>
      <c r="N100" s="13"/>
      <c r="O100" s="13"/>
      <c r="P100" s="13"/>
      <c r="Q100" s="13"/>
      <c r="S100" s="12"/>
      <c r="T100" s="13"/>
      <c r="U100" s="13"/>
      <c r="V100" s="13"/>
      <c r="W100" s="13"/>
      <c r="X100" s="13"/>
      <c r="Y100" s="13"/>
      <c r="Z100" s="13"/>
      <c r="AA100" s="13"/>
    </row>
    <row r="101" spans="1:27" x14ac:dyDescent="0.35">
      <c r="B101" s="13"/>
      <c r="C101" s="13"/>
      <c r="D101" s="13"/>
      <c r="E101" s="13"/>
      <c r="F101" s="13"/>
      <c r="G101" s="13"/>
      <c r="H101" s="13"/>
      <c r="I101" s="13"/>
      <c r="J101" s="13"/>
      <c r="K101" s="13"/>
      <c r="L101" s="13"/>
      <c r="M101" s="13"/>
      <c r="N101" s="13"/>
      <c r="O101" s="13"/>
      <c r="P101" s="13"/>
      <c r="Q101" s="13"/>
      <c r="S101" s="12"/>
      <c r="T101" s="13"/>
      <c r="U101" s="13"/>
      <c r="V101" s="13"/>
      <c r="W101" s="13"/>
      <c r="X101" s="13"/>
      <c r="Y101" s="13"/>
      <c r="Z101" s="13"/>
      <c r="AA101" s="13"/>
    </row>
    <row r="102" spans="1:27" x14ac:dyDescent="0.35">
      <c r="B102" s="13"/>
      <c r="C102" s="13"/>
      <c r="D102" s="13"/>
      <c r="E102" s="13"/>
      <c r="F102" s="13"/>
      <c r="G102" s="13"/>
      <c r="H102" s="13"/>
      <c r="I102" s="13"/>
      <c r="J102" s="13"/>
      <c r="K102" s="13"/>
      <c r="L102" s="13"/>
      <c r="M102" s="13"/>
      <c r="N102" s="13"/>
      <c r="O102" s="13"/>
      <c r="P102" s="13"/>
      <c r="Q102" s="13"/>
      <c r="S102" s="12"/>
      <c r="T102" s="13"/>
      <c r="U102" s="13"/>
      <c r="V102" s="13"/>
      <c r="W102" s="13"/>
      <c r="X102" s="13"/>
      <c r="Y102" s="13"/>
      <c r="Z102" s="13"/>
      <c r="AA102" s="13"/>
    </row>
    <row r="103" spans="1:27" x14ac:dyDescent="0.35">
      <c r="B103" s="13"/>
      <c r="C103" s="13"/>
      <c r="D103" s="13"/>
      <c r="E103" s="13"/>
      <c r="F103" s="13"/>
      <c r="G103" s="13"/>
      <c r="H103" s="13"/>
      <c r="I103" s="13"/>
      <c r="J103" s="13"/>
      <c r="K103" s="13"/>
      <c r="L103" s="13"/>
      <c r="M103" s="13"/>
      <c r="N103" s="13"/>
      <c r="O103" s="13"/>
      <c r="P103" s="13"/>
      <c r="Q103" s="13"/>
      <c r="S103" s="12"/>
      <c r="T103" s="13"/>
      <c r="U103" s="13"/>
      <c r="V103" s="13"/>
      <c r="W103" s="13"/>
      <c r="X103" s="13"/>
      <c r="Y103" s="13"/>
      <c r="Z103" s="13"/>
      <c r="AA103" s="13"/>
    </row>
    <row r="104" spans="1:27" x14ac:dyDescent="0.35">
      <c r="B104" s="13"/>
      <c r="C104" s="13"/>
      <c r="D104" s="13"/>
      <c r="E104" s="13"/>
      <c r="F104" s="13"/>
      <c r="G104" s="13"/>
      <c r="H104" s="13"/>
      <c r="I104" s="13"/>
      <c r="J104" s="13"/>
      <c r="K104" s="13"/>
      <c r="L104" s="13"/>
      <c r="M104" s="13"/>
      <c r="N104" s="13"/>
      <c r="O104" s="13"/>
      <c r="P104" s="13"/>
      <c r="Q104" s="13"/>
      <c r="S104" s="12"/>
      <c r="T104" s="13"/>
      <c r="U104" s="13"/>
      <c r="V104" s="13"/>
      <c r="W104" s="13"/>
      <c r="X104" s="13"/>
      <c r="Y104" s="13"/>
      <c r="Z104" s="13"/>
      <c r="AA104" s="13"/>
    </row>
    <row r="105" spans="1:27" x14ac:dyDescent="0.35">
      <c r="B105" s="13"/>
      <c r="C105" s="13"/>
      <c r="D105" s="13"/>
      <c r="E105" s="13"/>
      <c r="F105" s="13"/>
      <c r="G105" s="13"/>
      <c r="H105" s="13"/>
      <c r="I105" s="13"/>
      <c r="J105" s="13"/>
      <c r="K105" s="13"/>
      <c r="L105" s="13"/>
      <c r="M105" s="13"/>
      <c r="N105" s="13"/>
      <c r="O105" s="13"/>
      <c r="P105" s="13"/>
      <c r="Q105" s="13"/>
      <c r="S105" s="12"/>
      <c r="T105" s="13"/>
      <c r="U105" s="13"/>
      <c r="V105" s="13"/>
      <c r="W105" s="13"/>
      <c r="X105" s="13"/>
      <c r="Y105" s="13"/>
      <c r="Z105" s="13"/>
      <c r="AA105" s="13"/>
    </row>
    <row r="106" spans="1:27" x14ac:dyDescent="0.35">
      <c r="B106" s="13"/>
      <c r="C106" s="13"/>
      <c r="D106" s="13"/>
      <c r="E106" s="13"/>
      <c r="F106" s="13"/>
      <c r="G106" s="13"/>
      <c r="H106" s="13"/>
      <c r="I106" s="13"/>
      <c r="J106" s="13"/>
      <c r="K106" s="13"/>
      <c r="L106" s="13"/>
      <c r="M106" s="13"/>
      <c r="N106" s="13"/>
      <c r="O106" s="13"/>
      <c r="P106" s="13"/>
      <c r="Q106" s="13"/>
      <c r="S106" s="12"/>
      <c r="T106" s="13"/>
      <c r="U106" s="13"/>
      <c r="V106" s="13"/>
      <c r="W106" s="13"/>
      <c r="X106" s="13"/>
      <c r="Y106" s="13"/>
      <c r="Z106" s="13"/>
      <c r="AA106" s="13"/>
    </row>
    <row r="107" spans="1:27" x14ac:dyDescent="0.35">
      <c r="B107" s="13"/>
      <c r="C107" s="13"/>
      <c r="D107" s="13"/>
      <c r="E107" s="13"/>
      <c r="F107" s="13"/>
      <c r="G107" s="13"/>
      <c r="H107" s="13"/>
      <c r="I107" s="13"/>
      <c r="J107" s="13"/>
      <c r="K107" s="13"/>
      <c r="L107" s="13"/>
      <c r="M107" s="13"/>
      <c r="N107" s="13"/>
      <c r="O107" s="13"/>
      <c r="P107" s="13"/>
      <c r="Q107" s="13"/>
      <c r="S107" s="12"/>
    </row>
    <row r="108" spans="1:27" x14ac:dyDescent="0.35">
      <c r="B108" s="13"/>
      <c r="C108" s="13"/>
      <c r="D108" s="13"/>
      <c r="E108" s="13"/>
      <c r="F108" s="13"/>
      <c r="G108" s="13"/>
      <c r="H108" s="13"/>
      <c r="I108" s="13"/>
      <c r="J108" s="13"/>
      <c r="K108" s="13"/>
      <c r="L108" s="13"/>
      <c r="M108" s="13"/>
      <c r="N108" s="13"/>
      <c r="O108" s="13"/>
      <c r="P108" s="13"/>
      <c r="Q108" s="13"/>
      <c r="S108" s="12"/>
    </row>
    <row r="109" spans="1:27" x14ac:dyDescent="0.35">
      <c r="B109" s="13"/>
      <c r="C109" s="13"/>
      <c r="D109" s="13"/>
      <c r="E109" s="13"/>
      <c r="F109" s="13"/>
      <c r="G109" s="13"/>
      <c r="H109" s="13"/>
      <c r="I109" s="13"/>
      <c r="J109" s="13"/>
      <c r="K109" s="13"/>
      <c r="L109" s="13"/>
      <c r="M109" s="13"/>
      <c r="N109" s="13"/>
      <c r="O109" s="13"/>
      <c r="P109" s="13"/>
      <c r="Q109" s="13"/>
      <c r="S109" s="12"/>
    </row>
    <row r="110" spans="1:27" x14ac:dyDescent="0.35">
      <c r="B110" s="13"/>
      <c r="C110" s="13"/>
      <c r="D110" s="13"/>
      <c r="E110" s="13"/>
      <c r="F110" s="13"/>
      <c r="G110" s="13"/>
      <c r="H110" s="13"/>
      <c r="I110" s="13"/>
      <c r="J110" s="13"/>
      <c r="K110" s="13"/>
      <c r="L110" s="13"/>
      <c r="M110" s="13"/>
      <c r="N110" s="13"/>
      <c r="O110" s="13"/>
      <c r="P110" s="13"/>
      <c r="Q110" s="13"/>
    </row>
    <row r="111" spans="1:27" x14ac:dyDescent="0.35">
      <c r="B111" s="13"/>
      <c r="C111" s="13"/>
      <c r="D111" s="13"/>
      <c r="E111" s="13"/>
      <c r="F111" s="13"/>
      <c r="G111" s="13"/>
      <c r="H111" s="13"/>
      <c r="I111" s="13"/>
      <c r="J111" s="13"/>
      <c r="K111" s="13"/>
      <c r="L111" s="13"/>
      <c r="M111" s="13"/>
      <c r="N111" s="13"/>
      <c r="O111" s="13"/>
      <c r="P111" s="13"/>
      <c r="Q111" s="13"/>
      <c r="R111" s="13"/>
    </row>
    <row r="112" spans="1:27" x14ac:dyDescent="0.35">
      <c r="B112" s="13"/>
      <c r="C112" s="13"/>
      <c r="D112" s="13"/>
      <c r="E112" s="13"/>
      <c r="F112" s="13"/>
      <c r="G112" s="13"/>
      <c r="H112" s="13"/>
      <c r="I112" s="13"/>
      <c r="J112" s="13"/>
      <c r="K112" s="13"/>
      <c r="L112" s="13"/>
      <c r="M112" s="13"/>
      <c r="N112" s="13"/>
      <c r="O112" s="13"/>
      <c r="P112" s="13"/>
      <c r="Q112" s="13"/>
      <c r="R112" s="13"/>
    </row>
  </sheetData>
  <mergeCells count="11">
    <mergeCell ref="A1:N1"/>
    <mergeCell ref="A2:N2"/>
    <mergeCell ref="A3:N3"/>
    <mergeCell ref="A12:N12"/>
    <mergeCell ref="A13:N13"/>
    <mergeCell ref="A81:G81"/>
    <mergeCell ref="A82:G82"/>
    <mergeCell ref="A40:N40"/>
    <mergeCell ref="A39:N39"/>
    <mergeCell ref="A55:G55"/>
    <mergeCell ref="A56:G56"/>
  </mergeCells>
  <hyperlinks>
    <hyperlink ref="A96" r:id="rId1" xr:uid="{12D4C7CA-0D4E-4B12-B11E-DC7084A1262E}"/>
    <hyperlink ref="A6" location="'3.1.4'!A14" display="Table 3.1.4.1 - Initial external administrators' reports—Possible misconduct by industry" xr:uid="{92234B99-F3B9-4ECC-98C5-C7C76AAFBB1F}"/>
    <hyperlink ref="A7" location="'3.1.4'!A41" display="Table 3.1.4.2 - Initial external administrators' reports—Possible misconduct by region" xr:uid="{118BB4FF-3381-406A-8DCC-7DEA42F5DE0A}"/>
    <hyperlink ref="A8" location="'3.1.4'!A57" display="Table 3.1.4.3 - Initial external administrators' reports—Possible misconduct of directors duties by industry" xr:uid="{5D40734D-7D09-4B96-9A16-C0FB73331D03}"/>
    <hyperlink ref="A9" location="'3.1.4'!A83" display="Table 3.1.4.4 - Initial external administrators' reports—Possible misconduct of directors duties by region" xr:uid="{FA34A110-8030-4849-8E51-9625FAF3E899}"/>
  </hyperlinks>
  <pageMargins left="0.7" right="0.7" top="0.75" bottom="0.75" header="0.3" footer="0.3"/>
  <pageSetup paperSize="9" scale="61" fitToHeight="0" orientation="landscape" r:id="rId2"/>
  <rowBreaks count="2" manualBreakCount="2">
    <brk id="38" max="16383" man="1"/>
    <brk id="80"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44"/>
  <sheetViews>
    <sheetView zoomScale="106" zoomScaleNormal="106" workbookViewId="0">
      <selection sqref="A1:AH1"/>
    </sheetView>
  </sheetViews>
  <sheetFormatPr defaultColWidth="11.54296875" defaultRowHeight="14.5" x14ac:dyDescent="0.35"/>
  <cols>
    <col min="1" max="1" width="32.26953125" customWidth="1"/>
    <col min="2" max="12" width="10.7265625" customWidth="1"/>
    <col min="13" max="13" width="2.81640625" customWidth="1"/>
    <col min="14" max="24" width="10.7265625" customWidth="1"/>
    <col min="25" max="25" width="4.1796875" customWidth="1"/>
    <col min="26" max="26" width="10.7265625" style="105" customWidth="1"/>
    <col min="27" max="32" width="10.7265625" customWidth="1"/>
    <col min="33" max="33" width="2.453125" customWidth="1"/>
    <col min="34" max="34" width="10.7265625" customWidth="1"/>
    <col min="210" max="210" width="51.54296875" customWidth="1"/>
    <col min="213" max="213" width="12" customWidth="1"/>
    <col min="466" max="466" width="51.54296875" customWidth="1"/>
    <col min="469" max="469" width="12" customWidth="1"/>
    <col min="722" max="722" width="51.54296875" customWidth="1"/>
    <col min="725" max="725" width="12" customWidth="1"/>
    <col min="978" max="978" width="51.54296875" customWidth="1"/>
    <col min="981" max="981" width="12" customWidth="1"/>
    <col min="1234" max="1234" width="51.54296875" customWidth="1"/>
    <col min="1237" max="1237" width="12" customWidth="1"/>
    <col min="1490" max="1490" width="51.54296875" customWidth="1"/>
    <col min="1493" max="1493" width="12" customWidth="1"/>
    <col min="1746" max="1746" width="51.54296875" customWidth="1"/>
    <col min="1749" max="1749" width="12" customWidth="1"/>
    <col min="2002" max="2002" width="51.54296875" customWidth="1"/>
    <col min="2005" max="2005" width="12" customWidth="1"/>
    <col min="2258" max="2258" width="51.54296875" customWidth="1"/>
    <col min="2261" max="2261" width="12" customWidth="1"/>
    <col min="2514" max="2514" width="51.54296875" customWidth="1"/>
    <col min="2517" max="2517" width="12" customWidth="1"/>
    <col min="2770" max="2770" width="51.54296875" customWidth="1"/>
    <col min="2773" max="2773" width="12" customWidth="1"/>
    <col min="3026" max="3026" width="51.54296875" customWidth="1"/>
    <col min="3029" max="3029" width="12" customWidth="1"/>
    <col min="3282" max="3282" width="51.54296875" customWidth="1"/>
    <col min="3285" max="3285" width="12" customWidth="1"/>
    <col min="3538" max="3538" width="51.54296875" customWidth="1"/>
    <col min="3541" max="3541" width="12" customWidth="1"/>
    <col min="3794" max="3794" width="51.54296875" customWidth="1"/>
    <col min="3797" max="3797" width="12" customWidth="1"/>
    <col min="4050" max="4050" width="51.54296875" customWidth="1"/>
    <col min="4053" max="4053" width="12" customWidth="1"/>
    <col min="4306" max="4306" width="51.54296875" customWidth="1"/>
    <col min="4309" max="4309" width="12" customWidth="1"/>
    <col min="4562" max="4562" width="51.54296875" customWidth="1"/>
    <col min="4565" max="4565" width="12" customWidth="1"/>
    <col min="4818" max="4818" width="51.54296875" customWidth="1"/>
    <col min="4821" max="4821" width="12" customWidth="1"/>
    <col min="5074" max="5074" width="51.54296875" customWidth="1"/>
    <col min="5077" max="5077" width="12" customWidth="1"/>
    <col min="5330" max="5330" width="51.54296875" customWidth="1"/>
    <col min="5333" max="5333" width="12" customWidth="1"/>
    <col min="5586" max="5586" width="51.54296875" customWidth="1"/>
    <col min="5589" max="5589" width="12" customWidth="1"/>
    <col min="5842" max="5842" width="51.54296875" customWidth="1"/>
    <col min="5845" max="5845" width="12" customWidth="1"/>
    <col min="6098" max="6098" width="51.54296875" customWidth="1"/>
    <col min="6101" max="6101" width="12" customWidth="1"/>
    <col min="6354" max="6354" width="51.54296875" customWidth="1"/>
    <col min="6357" max="6357" width="12" customWidth="1"/>
    <col min="6610" max="6610" width="51.54296875" customWidth="1"/>
    <col min="6613" max="6613" width="12" customWidth="1"/>
    <col min="6866" max="6866" width="51.54296875" customWidth="1"/>
    <col min="6869" max="6869" width="12" customWidth="1"/>
    <col min="7122" max="7122" width="51.54296875" customWidth="1"/>
    <col min="7125" max="7125" width="12" customWidth="1"/>
    <col min="7378" max="7378" width="51.54296875" customWidth="1"/>
    <col min="7381" max="7381" width="12" customWidth="1"/>
    <col min="7634" max="7634" width="51.54296875" customWidth="1"/>
    <col min="7637" max="7637" width="12" customWidth="1"/>
    <col min="7890" max="7890" width="51.54296875" customWidth="1"/>
    <col min="7893" max="7893" width="12" customWidth="1"/>
    <col min="8146" max="8146" width="51.54296875" customWidth="1"/>
    <col min="8149" max="8149" width="12" customWidth="1"/>
    <col min="8402" max="8402" width="51.54296875" customWidth="1"/>
    <col min="8405" max="8405" width="12" customWidth="1"/>
    <col min="8658" max="8658" width="51.54296875" customWidth="1"/>
    <col min="8661" max="8661" width="12" customWidth="1"/>
    <col min="8914" max="8914" width="51.54296875" customWidth="1"/>
    <col min="8917" max="8917" width="12" customWidth="1"/>
    <col min="9170" max="9170" width="51.54296875" customWidth="1"/>
    <col min="9173" max="9173" width="12" customWidth="1"/>
    <col min="9426" max="9426" width="51.54296875" customWidth="1"/>
    <col min="9429" max="9429" width="12" customWidth="1"/>
    <col min="9682" max="9682" width="51.54296875" customWidth="1"/>
    <col min="9685" max="9685" width="12" customWidth="1"/>
    <col min="9938" max="9938" width="51.54296875" customWidth="1"/>
    <col min="9941" max="9941" width="12" customWidth="1"/>
    <col min="10194" max="10194" width="51.54296875" customWidth="1"/>
    <col min="10197" max="10197" width="12" customWidth="1"/>
    <col min="10450" max="10450" width="51.54296875" customWidth="1"/>
    <col min="10453" max="10453" width="12" customWidth="1"/>
    <col min="10706" max="10706" width="51.54296875" customWidth="1"/>
    <col min="10709" max="10709" width="12" customWidth="1"/>
    <col min="10962" max="10962" width="51.54296875" customWidth="1"/>
    <col min="10965" max="10965" width="12" customWidth="1"/>
    <col min="11218" max="11218" width="51.54296875" customWidth="1"/>
    <col min="11221" max="11221" width="12" customWidth="1"/>
    <col min="11474" max="11474" width="51.54296875" customWidth="1"/>
    <col min="11477" max="11477" width="12" customWidth="1"/>
    <col min="11730" max="11730" width="51.54296875" customWidth="1"/>
    <col min="11733" max="11733" width="12" customWidth="1"/>
    <col min="11986" max="11986" width="51.54296875" customWidth="1"/>
    <col min="11989" max="11989" width="12" customWidth="1"/>
    <col min="12242" max="12242" width="51.54296875" customWidth="1"/>
    <col min="12245" max="12245" width="12" customWidth="1"/>
    <col min="12498" max="12498" width="51.54296875" customWidth="1"/>
    <col min="12501" max="12501" width="12" customWidth="1"/>
    <col min="12754" max="12754" width="51.54296875" customWidth="1"/>
    <col min="12757" max="12757" width="12" customWidth="1"/>
    <col min="13010" max="13010" width="51.54296875" customWidth="1"/>
    <col min="13013" max="13013" width="12" customWidth="1"/>
    <col min="13266" max="13266" width="51.54296875" customWidth="1"/>
    <col min="13269" max="13269" width="12" customWidth="1"/>
    <col min="13522" max="13522" width="51.54296875" customWidth="1"/>
    <col min="13525" max="13525" width="12" customWidth="1"/>
    <col min="13778" max="13778" width="51.54296875" customWidth="1"/>
    <col min="13781" max="13781" width="12" customWidth="1"/>
    <col min="14034" max="14034" width="51.54296875" customWidth="1"/>
    <col min="14037" max="14037" width="12" customWidth="1"/>
    <col min="14290" max="14290" width="51.54296875" customWidth="1"/>
    <col min="14293" max="14293" width="12" customWidth="1"/>
    <col min="14546" max="14546" width="51.54296875" customWidth="1"/>
    <col min="14549" max="14549" width="12" customWidth="1"/>
    <col min="14802" max="14802" width="51.54296875" customWidth="1"/>
    <col min="14805" max="14805" width="12" customWidth="1"/>
    <col min="15058" max="15058" width="51.54296875" customWidth="1"/>
    <col min="15061" max="15061" width="12" customWidth="1"/>
    <col min="15314" max="15314" width="51.54296875" customWidth="1"/>
    <col min="15317" max="15317" width="12" customWidth="1"/>
    <col min="15570" max="15570" width="51.54296875" customWidth="1"/>
    <col min="15573" max="15573" width="12" customWidth="1"/>
    <col min="15826" max="15826" width="51.54296875" customWidth="1"/>
    <col min="15829" max="15829" width="12" customWidth="1"/>
    <col min="16082" max="16082" width="51.54296875" customWidth="1"/>
    <col min="16085" max="16085" width="12" customWidth="1"/>
  </cols>
  <sheetData>
    <row r="1" spans="1:35" ht="75" customHeight="1" x14ac:dyDescent="0.35">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row>
    <row r="2" spans="1:35" ht="15" customHeight="1" x14ac:dyDescent="0.35">
      <c r="A2" s="184" t="str">
        <f>+Contents!A2</f>
        <v>Statistics about corporate insolvency in Australia</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row>
    <row r="3" spans="1:35" ht="25" customHeight="1" x14ac:dyDescent="0.35">
      <c r="A3" s="189" t="str">
        <f>Contents!A3</f>
        <v>Released: January 2023</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row>
    <row r="4" spans="1:35" x14ac:dyDescent="0.35">
      <c r="A4" s="190" t="s">
        <v>251</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row>
    <row r="5" spans="1:35" ht="15" customHeight="1" x14ac:dyDescent="0.35">
      <c r="A5" s="187" t="s">
        <v>14</v>
      </c>
      <c r="B5" s="205" t="s">
        <v>105</v>
      </c>
      <c r="C5" s="205"/>
      <c r="D5" s="205"/>
      <c r="E5" s="205"/>
      <c r="F5" s="205"/>
      <c r="G5" s="205"/>
      <c r="H5" s="205"/>
      <c r="I5" s="205"/>
      <c r="J5" s="205"/>
      <c r="K5" s="205"/>
      <c r="L5" s="205"/>
      <c r="M5" s="120"/>
      <c r="N5" s="205" t="s">
        <v>106</v>
      </c>
      <c r="O5" s="205"/>
      <c r="P5" s="205"/>
      <c r="Q5" s="205"/>
      <c r="R5" s="205"/>
      <c r="S5" s="205"/>
      <c r="T5" s="205"/>
      <c r="U5" s="205"/>
      <c r="V5" s="205"/>
      <c r="W5" s="205"/>
      <c r="X5" s="205"/>
      <c r="Y5" s="121"/>
      <c r="Z5" s="186" t="s">
        <v>107</v>
      </c>
      <c r="AA5" s="186"/>
      <c r="AB5" s="186"/>
      <c r="AC5" s="186"/>
      <c r="AD5" s="186"/>
      <c r="AE5" s="186"/>
      <c r="AF5" s="186"/>
      <c r="AG5" s="137"/>
    </row>
    <row r="6" spans="1:35" ht="30" x14ac:dyDescent="0.35">
      <c r="A6" s="187"/>
      <c r="B6" s="27" t="s">
        <v>108</v>
      </c>
      <c r="C6" s="27" t="s">
        <v>109</v>
      </c>
      <c r="D6" s="27" t="s">
        <v>110</v>
      </c>
      <c r="E6" s="27" t="s">
        <v>111</v>
      </c>
      <c r="F6" s="27" t="s">
        <v>112</v>
      </c>
      <c r="G6" s="27" t="s">
        <v>113</v>
      </c>
      <c r="H6" s="27" t="s">
        <v>114</v>
      </c>
      <c r="I6" s="108" t="s">
        <v>115</v>
      </c>
      <c r="J6" s="108" t="s">
        <v>116</v>
      </c>
      <c r="K6" s="27" t="s">
        <v>117</v>
      </c>
      <c r="L6" s="40" t="s">
        <v>118</v>
      </c>
      <c r="M6" s="127"/>
      <c r="N6" s="79" t="s">
        <v>108</v>
      </c>
      <c r="O6" s="27" t="s">
        <v>109</v>
      </c>
      <c r="P6" s="27" t="s">
        <v>110</v>
      </c>
      <c r="Q6" s="27" t="s">
        <v>111</v>
      </c>
      <c r="R6" s="27" t="s">
        <v>112</v>
      </c>
      <c r="S6" s="27" t="s">
        <v>113</v>
      </c>
      <c r="T6" s="27" t="s">
        <v>114</v>
      </c>
      <c r="U6" s="108" t="s">
        <v>115</v>
      </c>
      <c r="V6" s="108" t="s">
        <v>116</v>
      </c>
      <c r="W6" s="27" t="s">
        <v>117</v>
      </c>
      <c r="X6" s="40" t="s">
        <v>118</v>
      </c>
      <c r="Y6" s="127"/>
      <c r="Z6" s="130" t="s">
        <v>119</v>
      </c>
      <c r="AA6" s="22" t="s">
        <v>120</v>
      </c>
      <c r="AB6" s="109" t="s">
        <v>121</v>
      </c>
      <c r="AC6" s="109" t="s">
        <v>122</v>
      </c>
      <c r="AD6" s="109" t="s">
        <v>123</v>
      </c>
      <c r="AE6" s="22" t="s">
        <v>124</v>
      </c>
      <c r="AF6" s="26" t="s">
        <v>125</v>
      </c>
      <c r="AG6" s="127"/>
      <c r="AH6" s="140" t="s">
        <v>24</v>
      </c>
    </row>
    <row r="7" spans="1:35" x14ac:dyDescent="0.35">
      <c r="A7" s="8" t="s">
        <v>25</v>
      </c>
      <c r="B7" s="12">
        <v>203</v>
      </c>
      <c r="C7" s="12">
        <v>184</v>
      </c>
      <c r="D7" s="12">
        <v>93</v>
      </c>
      <c r="E7" s="12">
        <v>37</v>
      </c>
      <c r="F7" s="12">
        <v>42</v>
      </c>
      <c r="G7" s="12">
        <v>26</v>
      </c>
      <c r="H7" s="12">
        <v>24</v>
      </c>
      <c r="I7" s="12">
        <v>10</v>
      </c>
      <c r="J7" s="12">
        <v>3</v>
      </c>
      <c r="K7" s="12">
        <v>1</v>
      </c>
      <c r="L7" s="36">
        <v>0</v>
      </c>
      <c r="M7" s="126"/>
      <c r="N7" s="81">
        <v>0</v>
      </c>
      <c r="O7" s="37">
        <v>7</v>
      </c>
      <c r="P7" s="37">
        <v>6</v>
      </c>
      <c r="Q7" s="37">
        <v>12</v>
      </c>
      <c r="R7" s="37">
        <v>23</v>
      </c>
      <c r="S7" s="37">
        <v>58</v>
      </c>
      <c r="T7" s="37">
        <v>161</v>
      </c>
      <c r="U7" s="37">
        <v>261</v>
      </c>
      <c r="V7" s="37">
        <v>75</v>
      </c>
      <c r="W7" s="37">
        <v>13</v>
      </c>
      <c r="X7" s="38">
        <v>7</v>
      </c>
      <c r="Y7" s="129"/>
      <c r="Z7" s="131">
        <v>55</v>
      </c>
      <c r="AA7" s="37">
        <v>227</v>
      </c>
      <c r="AB7" s="37">
        <v>151</v>
      </c>
      <c r="AC7" s="37">
        <v>97</v>
      </c>
      <c r="AD7" s="37">
        <v>76</v>
      </c>
      <c r="AE7" s="37">
        <v>11</v>
      </c>
      <c r="AF7" s="38">
        <v>6</v>
      </c>
      <c r="AG7" s="129"/>
      <c r="AH7" s="138">
        <f>SUM(Z7:AF7)</f>
        <v>623</v>
      </c>
      <c r="AI7" s="15"/>
    </row>
    <row r="8" spans="1:35" x14ac:dyDescent="0.35">
      <c r="A8" s="8" t="s">
        <v>26</v>
      </c>
      <c r="B8" s="12">
        <v>8</v>
      </c>
      <c r="C8" s="12">
        <v>10</v>
      </c>
      <c r="D8" s="12">
        <v>1</v>
      </c>
      <c r="E8" s="12">
        <v>4</v>
      </c>
      <c r="F8" s="12">
        <v>1</v>
      </c>
      <c r="G8" s="12">
        <v>2</v>
      </c>
      <c r="H8" s="12">
        <v>0</v>
      </c>
      <c r="I8" s="12">
        <v>1</v>
      </c>
      <c r="J8" s="12">
        <v>0</v>
      </c>
      <c r="K8" s="12">
        <v>0</v>
      </c>
      <c r="L8" s="36">
        <v>0</v>
      </c>
      <c r="M8" s="126"/>
      <c r="N8" s="81">
        <v>0</v>
      </c>
      <c r="O8" s="37">
        <v>0</v>
      </c>
      <c r="P8" s="37">
        <v>1</v>
      </c>
      <c r="Q8" s="37">
        <v>1</v>
      </c>
      <c r="R8" s="37">
        <v>1</v>
      </c>
      <c r="S8" s="37">
        <v>4</v>
      </c>
      <c r="T8" s="37">
        <v>6</v>
      </c>
      <c r="U8" s="37">
        <v>7</v>
      </c>
      <c r="V8" s="37">
        <v>7</v>
      </c>
      <c r="W8" s="37">
        <v>0</v>
      </c>
      <c r="X8" s="38">
        <v>0</v>
      </c>
      <c r="Y8" s="129"/>
      <c r="Z8" s="131">
        <v>3</v>
      </c>
      <c r="AA8" s="37">
        <v>10</v>
      </c>
      <c r="AB8" s="37">
        <v>3</v>
      </c>
      <c r="AC8" s="37">
        <v>4</v>
      </c>
      <c r="AD8" s="37">
        <v>7</v>
      </c>
      <c r="AE8" s="37">
        <v>0</v>
      </c>
      <c r="AF8" s="38">
        <v>0</v>
      </c>
      <c r="AG8" s="129"/>
      <c r="AH8" s="138">
        <f t="shared" ref="AH8:AH26" si="0">SUM(Z8:AF8)</f>
        <v>27</v>
      </c>
      <c r="AI8" s="15"/>
    </row>
    <row r="9" spans="1:35" x14ac:dyDescent="0.35">
      <c r="A9" s="8" t="s">
        <v>27</v>
      </c>
      <c r="B9" s="12">
        <v>7</v>
      </c>
      <c r="C9" s="12">
        <v>10</v>
      </c>
      <c r="D9" s="12">
        <v>4</v>
      </c>
      <c r="E9" s="12">
        <v>4</v>
      </c>
      <c r="F9" s="12">
        <v>3</v>
      </c>
      <c r="G9" s="12">
        <v>6</v>
      </c>
      <c r="H9" s="12">
        <v>5</v>
      </c>
      <c r="I9" s="12">
        <v>7</v>
      </c>
      <c r="J9" s="12">
        <v>1</v>
      </c>
      <c r="K9" s="12">
        <v>1</v>
      </c>
      <c r="L9" s="36">
        <v>2</v>
      </c>
      <c r="M9" s="126"/>
      <c r="N9" s="81">
        <v>1</v>
      </c>
      <c r="O9" s="37">
        <v>0</v>
      </c>
      <c r="P9" s="37">
        <v>0</v>
      </c>
      <c r="Q9" s="37">
        <v>0</v>
      </c>
      <c r="R9" s="37">
        <v>0</v>
      </c>
      <c r="S9" s="37">
        <v>1</v>
      </c>
      <c r="T9" s="37">
        <v>6</v>
      </c>
      <c r="U9" s="37">
        <v>19</v>
      </c>
      <c r="V9" s="37">
        <v>16</v>
      </c>
      <c r="W9" s="37">
        <v>3</v>
      </c>
      <c r="X9" s="38">
        <v>4</v>
      </c>
      <c r="Y9" s="129"/>
      <c r="Z9" s="131">
        <v>3</v>
      </c>
      <c r="AA9" s="37">
        <v>8</v>
      </c>
      <c r="AB9" s="37">
        <v>7</v>
      </c>
      <c r="AC9" s="37">
        <v>10</v>
      </c>
      <c r="AD9" s="37">
        <v>16</v>
      </c>
      <c r="AE9" s="37">
        <v>2</v>
      </c>
      <c r="AF9" s="38">
        <v>4</v>
      </c>
      <c r="AG9" s="129"/>
      <c r="AH9" s="138">
        <f t="shared" si="0"/>
        <v>50</v>
      </c>
      <c r="AI9" s="15"/>
    </row>
    <row r="10" spans="1:35" x14ac:dyDescent="0.35">
      <c r="A10" s="8" t="s">
        <v>28</v>
      </c>
      <c r="B10" s="12">
        <v>11</v>
      </c>
      <c r="C10" s="12">
        <v>8</v>
      </c>
      <c r="D10" s="12">
        <v>5</v>
      </c>
      <c r="E10" s="12">
        <v>4</v>
      </c>
      <c r="F10" s="12">
        <v>7</v>
      </c>
      <c r="G10" s="12">
        <v>3</v>
      </c>
      <c r="H10" s="12">
        <v>5</v>
      </c>
      <c r="I10" s="12">
        <v>2</v>
      </c>
      <c r="J10" s="12">
        <v>0</v>
      </c>
      <c r="K10" s="12">
        <v>0</v>
      </c>
      <c r="L10" s="36">
        <v>2</v>
      </c>
      <c r="M10" s="126"/>
      <c r="N10" s="81">
        <v>0</v>
      </c>
      <c r="O10" s="37">
        <v>0</v>
      </c>
      <c r="P10" s="37">
        <v>1</v>
      </c>
      <c r="Q10" s="37">
        <v>1</v>
      </c>
      <c r="R10" s="37">
        <v>2</v>
      </c>
      <c r="S10" s="37">
        <v>0</v>
      </c>
      <c r="T10" s="37">
        <v>11</v>
      </c>
      <c r="U10" s="37">
        <v>14</v>
      </c>
      <c r="V10" s="37">
        <v>10</v>
      </c>
      <c r="W10" s="37">
        <v>3</v>
      </c>
      <c r="X10" s="38">
        <v>5</v>
      </c>
      <c r="Y10" s="129"/>
      <c r="Z10" s="131">
        <v>5</v>
      </c>
      <c r="AA10" s="37">
        <v>12</v>
      </c>
      <c r="AB10" s="37">
        <v>3</v>
      </c>
      <c r="AC10" s="37">
        <v>9</v>
      </c>
      <c r="AD10" s="37">
        <v>10</v>
      </c>
      <c r="AE10" s="37">
        <v>3</v>
      </c>
      <c r="AF10" s="38">
        <v>5</v>
      </c>
      <c r="AG10" s="129"/>
      <c r="AH10" s="138">
        <f t="shared" si="0"/>
        <v>47</v>
      </c>
      <c r="AI10" s="15"/>
    </row>
    <row r="11" spans="1:35" ht="13.15" customHeight="1" x14ac:dyDescent="0.35">
      <c r="A11" s="8" t="s">
        <v>29</v>
      </c>
      <c r="B11" s="12">
        <v>327</v>
      </c>
      <c r="C11" s="12">
        <v>203</v>
      </c>
      <c r="D11" s="12">
        <v>103</v>
      </c>
      <c r="E11" s="12">
        <v>50</v>
      </c>
      <c r="F11" s="12">
        <v>43</v>
      </c>
      <c r="G11" s="12">
        <v>52</v>
      </c>
      <c r="H11" s="12">
        <v>60</v>
      </c>
      <c r="I11" s="12">
        <v>57</v>
      </c>
      <c r="J11" s="12">
        <v>37</v>
      </c>
      <c r="K11" s="12">
        <v>9</v>
      </c>
      <c r="L11" s="36">
        <v>12</v>
      </c>
      <c r="M11" s="126"/>
      <c r="N11" s="81">
        <v>3</v>
      </c>
      <c r="O11" s="37">
        <v>23</v>
      </c>
      <c r="P11" s="37">
        <v>11</v>
      </c>
      <c r="Q11" s="37">
        <v>13</v>
      </c>
      <c r="R11" s="37">
        <v>31</v>
      </c>
      <c r="S11" s="37">
        <v>73</v>
      </c>
      <c r="T11" s="37">
        <v>168</v>
      </c>
      <c r="U11" s="37">
        <v>264</v>
      </c>
      <c r="V11" s="37">
        <v>238</v>
      </c>
      <c r="W11" s="37">
        <v>43</v>
      </c>
      <c r="X11" s="38">
        <v>86</v>
      </c>
      <c r="Y11" s="129"/>
      <c r="Z11" s="131">
        <v>102</v>
      </c>
      <c r="AA11" s="37">
        <v>247</v>
      </c>
      <c r="AB11" s="37">
        <v>140</v>
      </c>
      <c r="AC11" s="37">
        <v>125</v>
      </c>
      <c r="AD11" s="37">
        <v>224</v>
      </c>
      <c r="AE11" s="37">
        <v>42</v>
      </c>
      <c r="AF11" s="38">
        <v>73</v>
      </c>
      <c r="AG11" s="129"/>
      <c r="AH11" s="138">
        <f t="shared" si="0"/>
        <v>953</v>
      </c>
      <c r="AI11" s="15"/>
    </row>
    <row r="12" spans="1:35" x14ac:dyDescent="0.35">
      <c r="A12" s="8" t="s">
        <v>30</v>
      </c>
      <c r="B12" s="12">
        <v>22</v>
      </c>
      <c r="C12" s="12">
        <v>13</v>
      </c>
      <c r="D12" s="12">
        <v>5</v>
      </c>
      <c r="E12" s="12">
        <v>2</v>
      </c>
      <c r="F12" s="12">
        <v>4</v>
      </c>
      <c r="G12" s="12">
        <v>3</v>
      </c>
      <c r="H12" s="12">
        <v>6</v>
      </c>
      <c r="I12" s="12">
        <v>3</v>
      </c>
      <c r="J12" s="12">
        <v>1</v>
      </c>
      <c r="K12" s="12">
        <v>1</v>
      </c>
      <c r="L12" s="36">
        <v>2</v>
      </c>
      <c r="M12" s="126"/>
      <c r="N12" s="81">
        <v>0</v>
      </c>
      <c r="O12" s="37">
        <v>2</v>
      </c>
      <c r="P12" s="37">
        <v>1</v>
      </c>
      <c r="Q12" s="37">
        <v>1</v>
      </c>
      <c r="R12" s="37">
        <v>0</v>
      </c>
      <c r="S12" s="37">
        <v>7</v>
      </c>
      <c r="T12" s="37">
        <v>9</v>
      </c>
      <c r="U12" s="37">
        <v>17</v>
      </c>
      <c r="V12" s="37">
        <v>15</v>
      </c>
      <c r="W12" s="37">
        <v>2</v>
      </c>
      <c r="X12" s="38">
        <v>8</v>
      </c>
      <c r="Y12" s="129"/>
      <c r="Z12" s="131">
        <v>7</v>
      </c>
      <c r="AA12" s="37">
        <v>15</v>
      </c>
      <c r="AB12" s="37">
        <v>8</v>
      </c>
      <c r="AC12" s="37">
        <v>9</v>
      </c>
      <c r="AD12" s="37">
        <v>14</v>
      </c>
      <c r="AE12" s="37">
        <v>2</v>
      </c>
      <c r="AF12" s="38">
        <v>7</v>
      </c>
      <c r="AG12" s="129"/>
      <c r="AH12" s="138">
        <f t="shared" si="0"/>
        <v>62</v>
      </c>
      <c r="AI12" s="15"/>
    </row>
    <row r="13" spans="1:35" x14ac:dyDescent="0.35">
      <c r="A13" s="8" t="s">
        <v>31</v>
      </c>
      <c r="B13" s="12">
        <v>31</v>
      </c>
      <c r="C13" s="12">
        <v>25</v>
      </c>
      <c r="D13" s="12">
        <v>13</v>
      </c>
      <c r="E13" s="12">
        <v>5</v>
      </c>
      <c r="F13" s="12">
        <v>4</v>
      </c>
      <c r="G13" s="12">
        <v>9</v>
      </c>
      <c r="H13" s="12">
        <v>8</v>
      </c>
      <c r="I13" s="12">
        <v>7</v>
      </c>
      <c r="J13" s="12">
        <v>10</v>
      </c>
      <c r="K13" s="12">
        <v>0</v>
      </c>
      <c r="L13" s="36">
        <v>5</v>
      </c>
      <c r="M13" s="126"/>
      <c r="N13" s="81">
        <v>0</v>
      </c>
      <c r="O13" s="37">
        <v>4</v>
      </c>
      <c r="P13" s="37">
        <v>2</v>
      </c>
      <c r="Q13" s="37">
        <v>0</v>
      </c>
      <c r="R13" s="37">
        <v>3</v>
      </c>
      <c r="S13" s="37">
        <v>15</v>
      </c>
      <c r="T13" s="37">
        <v>14</v>
      </c>
      <c r="U13" s="37">
        <v>37</v>
      </c>
      <c r="V13" s="37">
        <v>29</v>
      </c>
      <c r="W13" s="37">
        <v>4</v>
      </c>
      <c r="X13" s="38">
        <v>9</v>
      </c>
      <c r="Y13" s="129"/>
      <c r="Z13" s="131">
        <v>19</v>
      </c>
      <c r="AA13" s="37">
        <v>29</v>
      </c>
      <c r="AB13" s="37">
        <v>22</v>
      </c>
      <c r="AC13" s="37">
        <v>13</v>
      </c>
      <c r="AD13" s="37">
        <v>25</v>
      </c>
      <c r="AE13" s="37">
        <v>4</v>
      </c>
      <c r="AF13" s="38">
        <v>5</v>
      </c>
      <c r="AG13" s="129"/>
      <c r="AH13" s="138">
        <f t="shared" si="0"/>
        <v>117</v>
      </c>
      <c r="AI13" s="15"/>
    </row>
    <row r="14" spans="1:35" x14ac:dyDescent="0.35">
      <c r="A14" s="8" t="s">
        <v>32</v>
      </c>
      <c r="B14" s="12">
        <v>44</v>
      </c>
      <c r="C14" s="12">
        <v>26</v>
      </c>
      <c r="D14" s="12">
        <v>12</v>
      </c>
      <c r="E14" s="12">
        <v>3</v>
      </c>
      <c r="F14" s="12">
        <v>3</v>
      </c>
      <c r="G14" s="12">
        <v>10</v>
      </c>
      <c r="H14" s="12">
        <v>10</v>
      </c>
      <c r="I14" s="12">
        <v>8</v>
      </c>
      <c r="J14" s="12">
        <v>8</v>
      </c>
      <c r="K14" s="12">
        <v>4</v>
      </c>
      <c r="L14" s="36">
        <v>2</v>
      </c>
      <c r="M14" s="126"/>
      <c r="N14" s="81">
        <v>0</v>
      </c>
      <c r="O14" s="37">
        <v>6</v>
      </c>
      <c r="P14" s="37">
        <v>3</v>
      </c>
      <c r="Q14" s="37">
        <v>3</v>
      </c>
      <c r="R14" s="37">
        <v>1</v>
      </c>
      <c r="S14" s="37">
        <v>4</v>
      </c>
      <c r="T14" s="37">
        <v>10</v>
      </c>
      <c r="U14" s="37">
        <v>29</v>
      </c>
      <c r="V14" s="37">
        <v>40</v>
      </c>
      <c r="W14" s="37">
        <v>12</v>
      </c>
      <c r="X14" s="38">
        <v>22</v>
      </c>
      <c r="Y14" s="129"/>
      <c r="Z14" s="131">
        <v>20</v>
      </c>
      <c r="AA14" s="37">
        <v>13</v>
      </c>
      <c r="AB14" s="37">
        <v>13</v>
      </c>
      <c r="AC14" s="37">
        <v>16</v>
      </c>
      <c r="AD14" s="37">
        <v>35</v>
      </c>
      <c r="AE14" s="37">
        <v>11</v>
      </c>
      <c r="AF14" s="38">
        <v>22</v>
      </c>
      <c r="AG14" s="129"/>
      <c r="AH14" s="138">
        <f t="shared" si="0"/>
        <v>130</v>
      </c>
      <c r="AI14" s="15"/>
    </row>
    <row r="15" spans="1:35" x14ac:dyDescent="0.35">
      <c r="A15" s="8" t="s">
        <v>33</v>
      </c>
      <c r="B15" s="12">
        <v>13</v>
      </c>
      <c r="C15" s="12">
        <v>18</v>
      </c>
      <c r="D15" s="12">
        <v>5</v>
      </c>
      <c r="E15" s="12">
        <v>1</v>
      </c>
      <c r="F15" s="12">
        <v>2</v>
      </c>
      <c r="G15" s="12">
        <v>3</v>
      </c>
      <c r="H15" s="12">
        <v>1</v>
      </c>
      <c r="I15" s="12">
        <v>7</v>
      </c>
      <c r="J15" s="12">
        <v>5</v>
      </c>
      <c r="K15" s="12">
        <v>2</v>
      </c>
      <c r="L15" s="36">
        <v>1</v>
      </c>
      <c r="M15" s="126"/>
      <c r="N15" s="81">
        <v>0</v>
      </c>
      <c r="O15" s="37">
        <v>3</v>
      </c>
      <c r="P15" s="37">
        <v>0</v>
      </c>
      <c r="Q15" s="37">
        <v>1</v>
      </c>
      <c r="R15" s="37">
        <v>4</v>
      </c>
      <c r="S15" s="37">
        <v>6</v>
      </c>
      <c r="T15" s="37">
        <v>8</v>
      </c>
      <c r="U15" s="37">
        <v>15</v>
      </c>
      <c r="V15" s="37">
        <v>10</v>
      </c>
      <c r="W15" s="37">
        <v>3</v>
      </c>
      <c r="X15" s="38">
        <v>8</v>
      </c>
      <c r="Y15" s="129"/>
      <c r="Z15" s="131">
        <v>9</v>
      </c>
      <c r="AA15" s="37">
        <v>15</v>
      </c>
      <c r="AB15" s="37">
        <v>8</v>
      </c>
      <c r="AC15" s="37">
        <v>7</v>
      </c>
      <c r="AD15" s="37">
        <v>9</v>
      </c>
      <c r="AE15" s="37">
        <v>3</v>
      </c>
      <c r="AF15" s="38">
        <v>7</v>
      </c>
      <c r="AG15" s="129"/>
      <c r="AH15" s="138">
        <f t="shared" si="0"/>
        <v>58</v>
      </c>
      <c r="AI15" s="15"/>
    </row>
    <row r="16" spans="1:35" x14ac:dyDescent="0.35">
      <c r="A16" s="8" t="s">
        <v>34</v>
      </c>
      <c r="B16" s="12">
        <v>26</v>
      </c>
      <c r="C16" s="12">
        <v>18</v>
      </c>
      <c r="D16" s="12">
        <v>17</v>
      </c>
      <c r="E16" s="12">
        <v>4</v>
      </c>
      <c r="F16" s="12">
        <v>13</v>
      </c>
      <c r="G16" s="12">
        <v>9</v>
      </c>
      <c r="H16" s="12">
        <v>7</v>
      </c>
      <c r="I16" s="12">
        <v>9</v>
      </c>
      <c r="J16" s="12">
        <v>1</v>
      </c>
      <c r="K16" s="12">
        <v>0</v>
      </c>
      <c r="L16" s="36">
        <v>0</v>
      </c>
      <c r="M16" s="126"/>
      <c r="N16" s="81">
        <v>0</v>
      </c>
      <c r="O16" s="37">
        <v>5</v>
      </c>
      <c r="P16" s="37">
        <v>0</v>
      </c>
      <c r="Q16" s="37">
        <v>2</v>
      </c>
      <c r="R16" s="37">
        <v>4</v>
      </c>
      <c r="S16" s="37">
        <v>5</v>
      </c>
      <c r="T16" s="37">
        <v>15</v>
      </c>
      <c r="U16" s="37">
        <v>29</v>
      </c>
      <c r="V16" s="37">
        <v>29</v>
      </c>
      <c r="W16" s="37">
        <v>5</v>
      </c>
      <c r="X16" s="38">
        <v>10</v>
      </c>
      <c r="Y16" s="129"/>
      <c r="Z16" s="131">
        <v>12</v>
      </c>
      <c r="AA16" s="37">
        <v>21</v>
      </c>
      <c r="AB16" s="37">
        <v>14</v>
      </c>
      <c r="AC16" s="37">
        <v>14</v>
      </c>
      <c r="AD16" s="37">
        <v>29</v>
      </c>
      <c r="AE16" s="37">
        <v>4</v>
      </c>
      <c r="AF16" s="38">
        <v>10</v>
      </c>
      <c r="AG16" s="129"/>
      <c r="AH16" s="138">
        <f t="shared" si="0"/>
        <v>104</v>
      </c>
      <c r="AI16" s="15"/>
    </row>
    <row r="17" spans="1:35" x14ac:dyDescent="0.35">
      <c r="A17" s="8" t="s">
        <v>35</v>
      </c>
      <c r="B17" s="12">
        <v>57</v>
      </c>
      <c r="C17" s="12">
        <v>29</v>
      </c>
      <c r="D17" s="12">
        <v>9</v>
      </c>
      <c r="E17" s="12">
        <v>10</v>
      </c>
      <c r="F17" s="12">
        <v>6</v>
      </c>
      <c r="G17" s="12">
        <v>10</v>
      </c>
      <c r="H17" s="12">
        <v>3</v>
      </c>
      <c r="I17" s="12">
        <v>6</v>
      </c>
      <c r="J17" s="12">
        <v>0</v>
      </c>
      <c r="K17" s="12">
        <v>1</v>
      </c>
      <c r="L17" s="36">
        <v>0</v>
      </c>
      <c r="M17" s="126"/>
      <c r="N17" s="81">
        <v>1</v>
      </c>
      <c r="O17" s="37">
        <v>2</v>
      </c>
      <c r="P17" s="37">
        <v>4</v>
      </c>
      <c r="Q17" s="37">
        <v>0</v>
      </c>
      <c r="R17" s="37">
        <v>2</v>
      </c>
      <c r="S17" s="37">
        <v>11</v>
      </c>
      <c r="T17" s="37">
        <v>23</v>
      </c>
      <c r="U17" s="37">
        <v>38</v>
      </c>
      <c r="V17" s="37">
        <v>39</v>
      </c>
      <c r="W17" s="37">
        <v>7</v>
      </c>
      <c r="X17" s="38">
        <v>4</v>
      </c>
      <c r="Y17" s="129"/>
      <c r="Z17" s="131">
        <v>10</v>
      </c>
      <c r="AA17" s="37">
        <v>35</v>
      </c>
      <c r="AB17" s="37">
        <v>24</v>
      </c>
      <c r="AC17" s="37">
        <v>16</v>
      </c>
      <c r="AD17" s="37">
        <v>35</v>
      </c>
      <c r="AE17" s="37">
        <v>8</v>
      </c>
      <c r="AF17" s="38">
        <v>3</v>
      </c>
      <c r="AG17" s="129"/>
      <c r="AH17" s="138">
        <f t="shared" si="0"/>
        <v>131</v>
      </c>
      <c r="AI17" s="15"/>
    </row>
    <row r="18" spans="1:35" x14ac:dyDescent="0.35">
      <c r="A18" s="8" t="s">
        <v>36</v>
      </c>
      <c r="B18" s="12">
        <v>20</v>
      </c>
      <c r="C18" s="12">
        <v>19</v>
      </c>
      <c r="D18" s="12">
        <v>7</v>
      </c>
      <c r="E18" s="12">
        <v>8</v>
      </c>
      <c r="F18" s="12">
        <v>11</v>
      </c>
      <c r="G18" s="12">
        <v>13</v>
      </c>
      <c r="H18" s="12">
        <v>14</v>
      </c>
      <c r="I18" s="12">
        <v>11</v>
      </c>
      <c r="J18" s="12">
        <v>7</v>
      </c>
      <c r="K18" s="12">
        <v>1</v>
      </c>
      <c r="L18" s="36">
        <v>0</v>
      </c>
      <c r="M18" s="126"/>
      <c r="N18" s="81">
        <v>0</v>
      </c>
      <c r="O18" s="37">
        <v>2</v>
      </c>
      <c r="P18" s="37">
        <v>1</v>
      </c>
      <c r="Q18" s="37">
        <v>1</v>
      </c>
      <c r="R18" s="37">
        <v>1</v>
      </c>
      <c r="S18" s="37">
        <v>8</v>
      </c>
      <c r="T18" s="37">
        <v>11</v>
      </c>
      <c r="U18" s="37">
        <v>42</v>
      </c>
      <c r="V18" s="37">
        <v>34</v>
      </c>
      <c r="W18" s="37">
        <v>5</v>
      </c>
      <c r="X18" s="38">
        <v>6</v>
      </c>
      <c r="Y18" s="129"/>
      <c r="Z18" s="131">
        <v>7</v>
      </c>
      <c r="AA18" s="37">
        <v>19</v>
      </c>
      <c r="AB18" s="37">
        <v>20</v>
      </c>
      <c r="AC18" s="37">
        <v>24</v>
      </c>
      <c r="AD18" s="37">
        <v>33</v>
      </c>
      <c r="AE18" s="37">
        <v>3</v>
      </c>
      <c r="AF18" s="38">
        <v>5</v>
      </c>
      <c r="AG18" s="129"/>
      <c r="AH18" s="138">
        <f t="shared" si="0"/>
        <v>111</v>
      </c>
      <c r="AI18" s="15"/>
    </row>
    <row r="19" spans="1:35" x14ac:dyDescent="0.35">
      <c r="A19" s="8" t="s">
        <v>37</v>
      </c>
      <c r="B19" s="12">
        <v>9</v>
      </c>
      <c r="C19" s="12">
        <v>4</v>
      </c>
      <c r="D19" s="12">
        <v>2</v>
      </c>
      <c r="E19" s="12">
        <v>0</v>
      </c>
      <c r="F19" s="12">
        <v>2</v>
      </c>
      <c r="G19" s="12">
        <v>2</v>
      </c>
      <c r="H19" s="12">
        <v>4</v>
      </c>
      <c r="I19" s="12">
        <v>8</v>
      </c>
      <c r="J19" s="12">
        <v>3</v>
      </c>
      <c r="K19" s="12">
        <v>2</v>
      </c>
      <c r="L19" s="36">
        <v>17</v>
      </c>
      <c r="M19" s="126"/>
      <c r="N19" s="81">
        <v>0</v>
      </c>
      <c r="O19" s="37">
        <v>0</v>
      </c>
      <c r="P19" s="37">
        <v>0</v>
      </c>
      <c r="Q19" s="37">
        <v>0</v>
      </c>
      <c r="R19" s="37">
        <v>0</v>
      </c>
      <c r="S19" s="37">
        <v>1</v>
      </c>
      <c r="T19" s="37">
        <v>2</v>
      </c>
      <c r="U19" s="37">
        <v>7</v>
      </c>
      <c r="V19" s="37">
        <v>10</v>
      </c>
      <c r="W19" s="37">
        <v>1</v>
      </c>
      <c r="X19" s="38">
        <v>32</v>
      </c>
      <c r="Y19" s="129"/>
      <c r="Z19" s="131">
        <v>4</v>
      </c>
      <c r="AA19" s="37">
        <v>3</v>
      </c>
      <c r="AB19" s="37">
        <v>4</v>
      </c>
      <c r="AC19" s="37">
        <v>3</v>
      </c>
      <c r="AD19" s="37">
        <v>8</v>
      </c>
      <c r="AE19" s="37">
        <v>1</v>
      </c>
      <c r="AF19" s="38">
        <v>30</v>
      </c>
      <c r="AG19" s="129"/>
      <c r="AH19" s="138">
        <f t="shared" si="0"/>
        <v>53</v>
      </c>
      <c r="AI19" s="15"/>
    </row>
    <row r="20" spans="1:35" x14ac:dyDescent="0.35">
      <c r="A20" s="8" t="s">
        <v>38</v>
      </c>
      <c r="B20" s="12">
        <v>366</v>
      </c>
      <c r="C20" s="12">
        <v>285</v>
      </c>
      <c r="D20" s="12">
        <v>119</v>
      </c>
      <c r="E20" s="12">
        <v>51</v>
      </c>
      <c r="F20" s="12">
        <v>65</v>
      </c>
      <c r="G20" s="12">
        <v>70</v>
      </c>
      <c r="H20" s="12">
        <v>54</v>
      </c>
      <c r="I20" s="12">
        <v>75</v>
      </c>
      <c r="J20" s="12">
        <v>36</v>
      </c>
      <c r="K20" s="12">
        <v>2</v>
      </c>
      <c r="L20" s="36">
        <v>9</v>
      </c>
      <c r="M20" s="126"/>
      <c r="N20" s="81">
        <v>7</v>
      </c>
      <c r="O20" s="37">
        <v>39</v>
      </c>
      <c r="P20" s="37">
        <v>29</v>
      </c>
      <c r="Q20" s="37">
        <v>31</v>
      </c>
      <c r="R20" s="37">
        <v>51</v>
      </c>
      <c r="S20" s="37">
        <v>127</v>
      </c>
      <c r="T20" s="37">
        <v>232</v>
      </c>
      <c r="U20" s="37">
        <v>337</v>
      </c>
      <c r="V20" s="37">
        <v>213</v>
      </c>
      <c r="W20" s="37">
        <v>30</v>
      </c>
      <c r="X20" s="38">
        <v>36</v>
      </c>
      <c r="Y20" s="129"/>
      <c r="Z20" s="131">
        <v>195</v>
      </c>
      <c r="AA20" s="37">
        <v>358</v>
      </c>
      <c r="AB20" s="37">
        <v>193</v>
      </c>
      <c r="AC20" s="37">
        <v>132</v>
      </c>
      <c r="AD20" s="37">
        <v>195</v>
      </c>
      <c r="AE20" s="37">
        <v>29</v>
      </c>
      <c r="AF20" s="38">
        <v>30</v>
      </c>
      <c r="AG20" s="129"/>
      <c r="AH20" s="138">
        <f t="shared" si="0"/>
        <v>1132</v>
      </c>
      <c r="AI20" s="15"/>
    </row>
    <row r="21" spans="1:35" x14ac:dyDescent="0.35">
      <c r="A21" s="8" t="s">
        <v>39</v>
      </c>
      <c r="B21" s="12">
        <v>14</v>
      </c>
      <c r="C21" s="12">
        <v>18</v>
      </c>
      <c r="D21" s="12">
        <v>8</v>
      </c>
      <c r="E21" s="12">
        <v>4</v>
      </c>
      <c r="F21" s="12">
        <v>4</v>
      </c>
      <c r="G21" s="12">
        <v>6</v>
      </c>
      <c r="H21" s="12">
        <v>6</v>
      </c>
      <c r="I21" s="12">
        <v>9</v>
      </c>
      <c r="J21" s="12">
        <v>2</v>
      </c>
      <c r="K21" s="12">
        <v>0</v>
      </c>
      <c r="L21" s="36">
        <v>0</v>
      </c>
      <c r="M21" s="126"/>
      <c r="N21" s="81">
        <v>0</v>
      </c>
      <c r="O21" s="37">
        <v>1</v>
      </c>
      <c r="P21" s="37">
        <v>0</v>
      </c>
      <c r="Q21" s="37">
        <v>0</v>
      </c>
      <c r="R21" s="37">
        <v>1</v>
      </c>
      <c r="S21" s="37">
        <v>3</v>
      </c>
      <c r="T21" s="37">
        <v>13</v>
      </c>
      <c r="U21" s="37">
        <v>24</v>
      </c>
      <c r="V21" s="37">
        <v>24</v>
      </c>
      <c r="W21" s="37">
        <v>3</v>
      </c>
      <c r="X21" s="38">
        <v>2</v>
      </c>
      <c r="Y21" s="129"/>
      <c r="Z21" s="131">
        <v>4</v>
      </c>
      <c r="AA21" s="37">
        <v>16</v>
      </c>
      <c r="AB21" s="37">
        <v>11</v>
      </c>
      <c r="AC21" s="37">
        <v>15</v>
      </c>
      <c r="AD21" s="37">
        <v>20</v>
      </c>
      <c r="AE21" s="37">
        <v>3</v>
      </c>
      <c r="AF21" s="38">
        <v>2</v>
      </c>
      <c r="AG21" s="129"/>
      <c r="AH21" s="138">
        <f t="shared" si="0"/>
        <v>71</v>
      </c>
      <c r="AI21" s="15"/>
    </row>
    <row r="22" spans="1:35" x14ac:dyDescent="0.35">
      <c r="A22" s="8" t="s">
        <v>40</v>
      </c>
      <c r="B22" s="12">
        <v>2</v>
      </c>
      <c r="C22" s="12">
        <v>1</v>
      </c>
      <c r="D22" s="12">
        <v>2</v>
      </c>
      <c r="E22" s="12">
        <v>1</v>
      </c>
      <c r="F22" s="12">
        <v>0</v>
      </c>
      <c r="G22" s="12">
        <v>0</v>
      </c>
      <c r="H22" s="12">
        <v>1</v>
      </c>
      <c r="I22" s="12">
        <v>0</v>
      </c>
      <c r="J22" s="12">
        <v>0</v>
      </c>
      <c r="K22" s="12">
        <v>0</v>
      </c>
      <c r="L22" s="36">
        <v>0</v>
      </c>
      <c r="M22" s="126"/>
      <c r="N22" s="81">
        <v>0</v>
      </c>
      <c r="O22" s="37">
        <v>0</v>
      </c>
      <c r="P22" s="37">
        <v>0</v>
      </c>
      <c r="Q22" s="37">
        <v>0</v>
      </c>
      <c r="R22" s="37">
        <v>0</v>
      </c>
      <c r="S22" s="37">
        <v>0</v>
      </c>
      <c r="T22" s="37">
        <v>3</v>
      </c>
      <c r="U22" s="37">
        <v>3</v>
      </c>
      <c r="V22" s="37">
        <v>0</v>
      </c>
      <c r="W22" s="37">
        <v>1</v>
      </c>
      <c r="X22" s="38">
        <v>0</v>
      </c>
      <c r="Y22" s="129"/>
      <c r="Z22" s="131">
        <v>0</v>
      </c>
      <c r="AA22" s="37">
        <v>3</v>
      </c>
      <c r="AB22" s="37">
        <v>0</v>
      </c>
      <c r="AC22" s="37">
        <v>3</v>
      </c>
      <c r="AD22" s="37">
        <v>0</v>
      </c>
      <c r="AE22" s="37">
        <v>1</v>
      </c>
      <c r="AF22" s="38">
        <v>0</v>
      </c>
      <c r="AG22" s="129"/>
      <c r="AH22" s="138">
        <f t="shared" si="0"/>
        <v>7</v>
      </c>
      <c r="AI22" s="15"/>
    </row>
    <row r="23" spans="1:35" x14ac:dyDescent="0.35">
      <c r="A23" s="8" t="s">
        <v>41</v>
      </c>
      <c r="B23" s="12">
        <v>37</v>
      </c>
      <c r="C23" s="12">
        <v>18</v>
      </c>
      <c r="D23" s="12">
        <v>8</v>
      </c>
      <c r="E23" s="12">
        <v>4</v>
      </c>
      <c r="F23" s="12">
        <v>5</v>
      </c>
      <c r="G23" s="12">
        <v>7</v>
      </c>
      <c r="H23" s="12">
        <v>6</v>
      </c>
      <c r="I23" s="12">
        <v>11</v>
      </c>
      <c r="J23" s="12">
        <v>8</v>
      </c>
      <c r="K23" s="12">
        <v>2</v>
      </c>
      <c r="L23" s="36">
        <v>0</v>
      </c>
      <c r="M23" s="126"/>
      <c r="N23" s="81">
        <v>1</v>
      </c>
      <c r="O23" s="37">
        <v>1</v>
      </c>
      <c r="P23" s="37">
        <v>3</v>
      </c>
      <c r="Q23" s="37">
        <v>1</v>
      </c>
      <c r="R23" s="37">
        <v>2</v>
      </c>
      <c r="S23" s="37">
        <v>7</v>
      </c>
      <c r="T23" s="37">
        <v>20</v>
      </c>
      <c r="U23" s="37">
        <v>28</v>
      </c>
      <c r="V23" s="37">
        <v>34</v>
      </c>
      <c r="W23" s="37">
        <v>1</v>
      </c>
      <c r="X23" s="38">
        <v>8</v>
      </c>
      <c r="Y23" s="129"/>
      <c r="Z23" s="131">
        <v>14</v>
      </c>
      <c r="AA23" s="37">
        <v>27</v>
      </c>
      <c r="AB23" s="37">
        <v>17</v>
      </c>
      <c r="AC23" s="37">
        <v>18</v>
      </c>
      <c r="AD23" s="37">
        <v>21</v>
      </c>
      <c r="AE23" s="37">
        <v>1</v>
      </c>
      <c r="AF23" s="38">
        <v>8</v>
      </c>
      <c r="AG23" s="129"/>
      <c r="AH23" s="138">
        <f t="shared" si="0"/>
        <v>106</v>
      </c>
      <c r="AI23" s="15"/>
    </row>
    <row r="24" spans="1:35" x14ac:dyDescent="0.35">
      <c r="A24" s="8" t="s">
        <v>42</v>
      </c>
      <c r="B24" s="12">
        <v>74</v>
      </c>
      <c r="C24" s="12">
        <v>75</v>
      </c>
      <c r="D24" s="12">
        <v>39</v>
      </c>
      <c r="E24" s="12">
        <v>18</v>
      </c>
      <c r="F24" s="12">
        <v>19</v>
      </c>
      <c r="G24" s="12">
        <v>26</v>
      </c>
      <c r="H24" s="12">
        <v>32</v>
      </c>
      <c r="I24" s="12">
        <v>34</v>
      </c>
      <c r="J24" s="12">
        <v>8</v>
      </c>
      <c r="K24" s="12">
        <v>2</v>
      </c>
      <c r="L24" s="36">
        <v>3</v>
      </c>
      <c r="M24" s="126"/>
      <c r="N24" s="81">
        <v>2</v>
      </c>
      <c r="O24" s="37">
        <v>5</v>
      </c>
      <c r="P24" s="37">
        <v>4</v>
      </c>
      <c r="Q24" s="37">
        <v>2</v>
      </c>
      <c r="R24" s="37">
        <v>3</v>
      </c>
      <c r="S24" s="37">
        <v>21</v>
      </c>
      <c r="T24" s="37">
        <v>69</v>
      </c>
      <c r="U24" s="37">
        <v>117</v>
      </c>
      <c r="V24" s="37">
        <v>78</v>
      </c>
      <c r="W24" s="37">
        <v>8</v>
      </c>
      <c r="X24" s="38">
        <v>21</v>
      </c>
      <c r="Y24" s="129"/>
      <c r="Z24" s="131">
        <v>23</v>
      </c>
      <c r="AA24" s="37">
        <v>96</v>
      </c>
      <c r="AB24" s="37">
        <v>46</v>
      </c>
      <c r="AC24" s="37">
        <v>66</v>
      </c>
      <c r="AD24" s="37">
        <v>73</v>
      </c>
      <c r="AE24" s="37">
        <v>6</v>
      </c>
      <c r="AF24" s="38">
        <v>20</v>
      </c>
      <c r="AG24" s="129"/>
      <c r="AH24" s="138">
        <f t="shared" si="0"/>
        <v>330</v>
      </c>
      <c r="AI24" s="15"/>
    </row>
    <row r="25" spans="1:35" x14ac:dyDescent="0.35">
      <c r="A25" s="8" t="s">
        <v>43</v>
      </c>
      <c r="B25" s="12">
        <v>50</v>
      </c>
      <c r="C25" s="12">
        <v>27</v>
      </c>
      <c r="D25" s="12">
        <v>18</v>
      </c>
      <c r="E25" s="12">
        <v>9</v>
      </c>
      <c r="F25" s="12">
        <v>13</v>
      </c>
      <c r="G25" s="12">
        <v>13</v>
      </c>
      <c r="H25" s="12">
        <v>17</v>
      </c>
      <c r="I25" s="12">
        <v>19</v>
      </c>
      <c r="J25" s="12">
        <v>7</v>
      </c>
      <c r="K25" s="12">
        <v>2</v>
      </c>
      <c r="L25" s="36">
        <v>1</v>
      </c>
      <c r="M25" s="126"/>
      <c r="N25" s="81">
        <v>3</v>
      </c>
      <c r="O25" s="37">
        <v>1</v>
      </c>
      <c r="P25" s="37">
        <v>3</v>
      </c>
      <c r="Q25" s="37">
        <v>4</v>
      </c>
      <c r="R25" s="37">
        <v>7</v>
      </c>
      <c r="S25" s="37">
        <v>22</v>
      </c>
      <c r="T25" s="37">
        <v>26</v>
      </c>
      <c r="U25" s="37">
        <v>56</v>
      </c>
      <c r="V25" s="37">
        <v>42</v>
      </c>
      <c r="W25" s="37">
        <v>3</v>
      </c>
      <c r="X25" s="38">
        <v>9</v>
      </c>
      <c r="Y25" s="129"/>
      <c r="Z25" s="131">
        <v>22</v>
      </c>
      <c r="AA25" s="37">
        <v>53</v>
      </c>
      <c r="AB25" s="37">
        <v>30</v>
      </c>
      <c r="AC25" s="37">
        <v>23</v>
      </c>
      <c r="AD25" s="37">
        <v>36</v>
      </c>
      <c r="AE25" s="37">
        <v>3</v>
      </c>
      <c r="AF25" s="38">
        <v>9</v>
      </c>
      <c r="AG25" s="129"/>
      <c r="AH25" s="138">
        <f t="shared" si="0"/>
        <v>176</v>
      </c>
      <c r="AI25" s="15"/>
    </row>
    <row r="26" spans="1:35" x14ac:dyDescent="0.35">
      <c r="A26" s="8" t="s">
        <v>44</v>
      </c>
      <c r="B26" s="12">
        <v>18</v>
      </c>
      <c r="C26" s="12">
        <v>19</v>
      </c>
      <c r="D26" s="12">
        <v>11</v>
      </c>
      <c r="E26" s="12">
        <v>4</v>
      </c>
      <c r="F26" s="12">
        <v>5</v>
      </c>
      <c r="G26" s="12">
        <v>5</v>
      </c>
      <c r="H26" s="12">
        <v>11</v>
      </c>
      <c r="I26" s="12">
        <v>14</v>
      </c>
      <c r="J26" s="12">
        <v>3</v>
      </c>
      <c r="K26" s="12">
        <v>0</v>
      </c>
      <c r="L26" s="36">
        <v>0</v>
      </c>
      <c r="M26" s="126"/>
      <c r="N26" s="81">
        <v>1</v>
      </c>
      <c r="O26" s="37">
        <v>1</v>
      </c>
      <c r="P26" s="37">
        <v>1</v>
      </c>
      <c r="Q26" s="37">
        <v>1</v>
      </c>
      <c r="R26" s="37">
        <v>2</v>
      </c>
      <c r="S26" s="37">
        <v>5</v>
      </c>
      <c r="T26" s="37">
        <v>14</v>
      </c>
      <c r="U26" s="37">
        <v>19</v>
      </c>
      <c r="V26" s="37">
        <v>33</v>
      </c>
      <c r="W26" s="37">
        <v>7</v>
      </c>
      <c r="X26" s="38">
        <v>6</v>
      </c>
      <c r="Y26" s="129"/>
      <c r="Z26" s="131">
        <v>6</v>
      </c>
      <c r="AA26" s="37">
        <v>22</v>
      </c>
      <c r="AB26" s="37">
        <v>12</v>
      </c>
      <c r="AC26" s="37">
        <v>9</v>
      </c>
      <c r="AD26" s="37">
        <v>29</v>
      </c>
      <c r="AE26" s="37">
        <v>7</v>
      </c>
      <c r="AF26" s="38">
        <v>5</v>
      </c>
      <c r="AG26" s="129"/>
      <c r="AH26" s="138">
        <f t="shared" si="0"/>
        <v>90</v>
      </c>
      <c r="AI26" s="15"/>
    </row>
    <row r="27" spans="1:35" x14ac:dyDescent="0.35">
      <c r="A27" s="24" t="s">
        <v>45</v>
      </c>
      <c r="B27" s="30">
        <f t="shared" ref="B27:J27" si="1">SUM(B7:B26)</f>
        <v>1339</v>
      </c>
      <c r="C27" s="30">
        <f t="shared" si="1"/>
        <v>1010</v>
      </c>
      <c r="D27" s="30">
        <f t="shared" si="1"/>
        <v>481</v>
      </c>
      <c r="E27" s="30">
        <f t="shared" si="1"/>
        <v>223</v>
      </c>
      <c r="F27" s="30">
        <f t="shared" si="1"/>
        <v>252</v>
      </c>
      <c r="G27" s="30">
        <f t="shared" si="1"/>
        <v>275</v>
      </c>
      <c r="H27" s="30">
        <f t="shared" si="1"/>
        <v>274</v>
      </c>
      <c r="I27" s="30">
        <f t="shared" si="1"/>
        <v>298</v>
      </c>
      <c r="J27" s="30">
        <f t="shared" si="1"/>
        <v>140</v>
      </c>
      <c r="K27" s="30">
        <f t="shared" ref="K27:L27" si="2">SUM(K7:K26)</f>
        <v>30</v>
      </c>
      <c r="L27" s="34">
        <f t="shared" si="2"/>
        <v>56</v>
      </c>
      <c r="M27" s="126"/>
      <c r="N27" s="35">
        <f t="shared" ref="N27:AH27" si="3">SUM(N7:N26)</f>
        <v>19</v>
      </c>
      <c r="O27" s="30">
        <f t="shared" si="3"/>
        <v>102</v>
      </c>
      <c r="P27" s="30">
        <f t="shared" si="3"/>
        <v>70</v>
      </c>
      <c r="Q27" s="30">
        <f t="shared" si="3"/>
        <v>74</v>
      </c>
      <c r="R27" s="30">
        <f t="shared" si="3"/>
        <v>138</v>
      </c>
      <c r="S27" s="30">
        <f t="shared" si="3"/>
        <v>378</v>
      </c>
      <c r="T27" s="30">
        <f t="shared" si="3"/>
        <v>821</v>
      </c>
      <c r="U27" s="30">
        <f t="shared" si="3"/>
        <v>1363</v>
      </c>
      <c r="V27" s="30">
        <f t="shared" si="3"/>
        <v>976</v>
      </c>
      <c r="W27" s="30">
        <f t="shared" si="3"/>
        <v>154</v>
      </c>
      <c r="X27" s="30">
        <f t="shared" si="3"/>
        <v>283</v>
      </c>
      <c r="Y27" s="136"/>
      <c r="Z27" s="135">
        <f t="shared" si="3"/>
        <v>520</v>
      </c>
      <c r="AA27" s="30">
        <f t="shared" si="3"/>
        <v>1229</v>
      </c>
      <c r="AB27" s="30">
        <f t="shared" si="3"/>
        <v>726</v>
      </c>
      <c r="AC27" s="30">
        <f t="shared" si="3"/>
        <v>613</v>
      </c>
      <c r="AD27" s="30">
        <f t="shared" si="3"/>
        <v>895</v>
      </c>
      <c r="AE27" s="30">
        <f t="shared" si="3"/>
        <v>144</v>
      </c>
      <c r="AF27" s="30">
        <f t="shared" si="3"/>
        <v>251</v>
      </c>
      <c r="AG27" s="136"/>
      <c r="AH27" s="34">
        <f t="shared" si="3"/>
        <v>4378</v>
      </c>
      <c r="AI27" s="15"/>
    </row>
    <row r="28" spans="1:35" ht="30" customHeight="1" x14ac:dyDescent="0.35">
      <c r="A28" s="191"/>
      <c r="B28" s="191"/>
      <c r="C28" s="191"/>
      <c r="D28" s="191"/>
      <c r="E28" s="191"/>
      <c r="F28" s="191"/>
      <c r="G28" s="191"/>
      <c r="H28" s="191"/>
      <c r="I28" s="191"/>
      <c r="J28" s="203"/>
      <c r="K28" s="191"/>
      <c r="L28" s="191"/>
      <c r="M28" s="204"/>
      <c r="N28" s="191"/>
      <c r="O28" s="191"/>
      <c r="P28" s="191"/>
      <c r="Q28" s="191"/>
      <c r="R28" s="191"/>
      <c r="S28" s="191"/>
      <c r="T28" s="191"/>
      <c r="U28" s="191"/>
      <c r="V28" s="191"/>
      <c r="W28" s="191"/>
      <c r="X28" s="191"/>
      <c r="Y28" s="204"/>
      <c r="Z28" s="191"/>
      <c r="AA28" s="191"/>
      <c r="AB28" s="191"/>
      <c r="AC28" s="191"/>
      <c r="AD28" s="191"/>
      <c r="AE28" s="191"/>
      <c r="AF28" s="191"/>
      <c r="AG28" s="204"/>
      <c r="AH28" s="191"/>
    </row>
    <row r="29" spans="1:35" s="15" customFormat="1" x14ac:dyDescent="0.35">
      <c r="A29" s="190" t="s">
        <v>252</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row>
    <row r="30" spans="1:35" s="15" customFormat="1" ht="15" customHeight="1" x14ac:dyDescent="0.35">
      <c r="A30" s="187" t="s">
        <v>13</v>
      </c>
      <c r="B30" s="186" t="s">
        <v>105</v>
      </c>
      <c r="C30" s="186"/>
      <c r="D30" s="186"/>
      <c r="E30" s="186"/>
      <c r="F30" s="186"/>
      <c r="G30" s="186"/>
      <c r="H30" s="186"/>
      <c r="I30" s="186"/>
      <c r="J30" s="186"/>
      <c r="K30" s="186"/>
      <c r="L30" s="186"/>
      <c r="M30"/>
      <c r="N30" s="205" t="s">
        <v>106</v>
      </c>
      <c r="O30" s="205"/>
      <c r="P30" s="205"/>
      <c r="Q30" s="205"/>
      <c r="R30" s="205"/>
      <c r="S30" s="205"/>
      <c r="T30" s="205"/>
      <c r="U30" s="205"/>
      <c r="V30" s="205"/>
      <c r="W30" s="205"/>
      <c r="X30" s="205"/>
      <c r="Y30" s="121"/>
      <c r="Z30" s="186" t="s">
        <v>107</v>
      </c>
      <c r="AA30" s="186"/>
      <c r="AB30" s="186"/>
      <c r="AC30" s="186"/>
      <c r="AD30" s="186"/>
      <c r="AE30" s="186"/>
      <c r="AF30" s="186"/>
      <c r="AG30" s="137"/>
    </row>
    <row r="31" spans="1:35" s="15" customFormat="1" ht="30" x14ac:dyDescent="0.35">
      <c r="A31" s="187"/>
      <c r="B31" s="22" t="s">
        <v>108</v>
      </c>
      <c r="C31" s="22" t="s">
        <v>109</v>
      </c>
      <c r="D31" s="22" t="s">
        <v>110</v>
      </c>
      <c r="E31" s="22" t="s">
        <v>111</v>
      </c>
      <c r="F31" s="22" t="s">
        <v>112</v>
      </c>
      <c r="G31" s="22" t="s">
        <v>113</v>
      </c>
      <c r="H31" s="22" t="s">
        <v>114</v>
      </c>
      <c r="I31" s="109" t="s">
        <v>115</v>
      </c>
      <c r="J31" s="108" t="s">
        <v>116</v>
      </c>
      <c r="K31" s="22" t="s">
        <v>117</v>
      </c>
      <c r="L31" s="40" t="s">
        <v>118</v>
      </c>
      <c r="M31"/>
      <c r="N31" s="79" t="s">
        <v>108</v>
      </c>
      <c r="O31" s="27" t="s">
        <v>109</v>
      </c>
      <c r="P31" s="27" t="s">
        <v>110</v>
      </c>
      <c r="Q31" s="27" t="s">
        <v>111</v>
      </c>
      <c r="R31" s="27" t="s">
        <v>112</v>
      </c>
      <c r="S31" s="27" t="s">
        <v>113</v>
      </c>
      <c r="T31" s="27" t="s">
        <v>114</v>
      </c>
      <c r="U31" s="108" t="s">
        <v>115</v>
      </c>
      <c r="V31" s="108" t="s">
        <v>116</v>
      </c>
      <c r="W31" s="27" t="s">
        <v>117</v>
      </c>
      <c r="X31" s="40" t="s">
        <v>118</v>
      </c>
      <c r="Y31" s="127"/>
      <c r="Z31" s="130" t="s">
        <v>119</v>
      </c>
      <c r="AA31" s="27" t="s">
        <v>120</v>
      </c>
      <c r="AB31" s="108" t="s">
        <v>121</v>
      </c>
      <c r="AC31" s="108" t="s">
        <v>204</v>
      </c>
      <c r="AD31" s="108" t="s">
        <v>123</v>
      </c>
      <c r="AE31" s="27" t="s">
        <v>124</v>
      </c>
      <c r="AF31" s="40" t="s">
        <v>125</v>
      </c>
      <c r="AG31" s="127"/>
      <c r="AH31" s="139" t="s">
        <v>24</v>
      </c>
    </row>
    <row r="32" spans="1:35" x14ac:dyDescent="0.35">
      <c r="A32" s="8" t="s">
        <v>15</v>
      </c>
      <c r="B32" s="12">
        <v>27</v>
      </c>
      <c r="C32" s="12">
        <v>18</v>
      </c>
      <c r="D32" s="12">
        <v>9</v>
      </c>
      <c r="E32" s="12">
        <v>5</v>
      </c>
      <c r="F32" s="12">
        <v>0</v>
      </c>
      <c r="G32" s="12">
        <v>7</v>
      </c>
      <c r="H32" s="12">
        <v>3</v>
      </c>
      <c r="I32" s="12">
        <v>7</v>
      </c>
      <c r="J32" s="12">
        <v>2</v>
      </c>
      <c r="K32" s="12">
        <v>0</v>
      </c>
      <c r="L32" s="36">
        <v>0</v>
      </c>
      <c r="N32" s="81">
        <v>0</v>
      </c>
      <c r="O32" s="12">
        <v>1</v>
      </c>
      <c r="P32" s="12">
        <v>3</v>
      </c>
      <c r="Q32" s="12">
        <v>2</v>
      </c>
      <c r="R32" s="12">
        <v>0</v>
      </c>
      <c r="S32" s="12">
        <v>16</v>
      </c>
      <c r="T32" s="12">
        <v>16</v>
      </c>
      <c r="U32" s="12">
        <v>24</v>
      </c>
      <c r="V32" s="12">
        <v>13</v>
      </c>
      <c r="W32" s="12">
        <v>2</v>
      </c>
      <c r="X32" s="36">
        <v>1</v>
      </c>
      <c r="Y32" s="126"/>
      <c r="Z32" s="133">
        <v>8</v>
      </c>
      <c r="AA32" s="126">
        <v>33</v>
      </c>
      <c r="AB32" s="126">
        <v>14</v>
      </c>
      <c r="AC32" s="126">
        <v>9</v>
      </c>
      <c r="AD32" s="126">
        <v>11</v>
      </c>
      <c r="AE32" s="126">
        <v>2</v>
      </c>
      <c r="AF32" s="36">
        <v>1</v>
      </c>
      <c r="AG32" s="126"/>
      <c r="AH32" s="138">
        <f>SUM(Z32:AF32)</f>
        <v>78</v>
      </c>
    </row>
    <row r="33" spans="1:34" x14ac:dyDescent="0.35">
      <c r="A33" s="8" t="s">
        <v>16</v>
      </c>
      <c r="B33" s="12">
        <v>633</v>
      </c>
      <c r="C33" s="12">
        <v>436</v>
      </c>
      <c r="D33" s="12">
        <v>165</v>
      </c>
      <c r="E33" s="12">
        <v>82</v>
      </c>
      <c r="F33" s="12">
        <v>87</v>
      </c>
      <c r="G33" s="12">
        <v>96</v>
      </c>
      <c r="H33" s="12">
        <v>101</v>
      </c>
      <c r="I33" s="12">
        <v>106</v>
      </c>
      <c r="J33" s="12">
        <v>54</v>
      </c>
      <c r="K33" s="12">
        <v>11</v>
      </c>
      <c r="L33" s="36">
        <v>25</v>
      </c>
      <c r="N33" s="81">
        <v>11</v>
      </c>
      <c r="O33" s="12">
        <v>52</v>
      </c>
      <c r="P33" s="12">
        <v>34</v>
      </c>
      <c r="Q33" s="12">
        <v>36</v>
      </c>
      <c r="R33" s="12">
        <v>63</v>
      </c>
      <c r="S33" s="12">
        <v>169</v>
      </c>
      <c r="T33" s="12">
        <v>343</v>
      </c>
      <c r="U33" s="12">
        <v>505</v>
      </c>
      <c r="V33" s="12">
        <v>388</v>
      </c>
      <c r="W33" s="12">
        <v>74</v>
      </c>
      <c r="X33" s="36">
        <v>121</v>
      </c>
      <c r="Y33" s="126"/>
      <c r="Z33" s="133">
        <v>250</v>
      </c>
      <c r="AA33" s="126">
        <v>518</v>
      </c>
      <c r="AB33" s="126">
        <v>270</v>
      </c>
      <c r="AC33" s="126">
        <v>228</v>
      </c>
      <c r="AD33" s="126">
        <v>355</v>
      </c>
      <c r="AE33" s="126">
        <v>72</v>
      </c>
      <c r="AF33" s="36">
        <v>103</v>
      </c>
      <c r="AG33" s="126"/>
      <c r="AH33" s="138">
        <f t="shared" ref="AH33:AH39" si="4">SUM(Z33:AF33)</f>
        <v>1796</v>
      </c>
    </row>
    <row r="34" spans="1:34" x14ac:dyDescent="0.35">
      <c r="A34" s="8" t="s">
        <v>17</v>
      </c>
      <c r="B34" s="12">
        <v>6</v>
      </c>
      <c r="C34" s="12">
        <v>3</v>
      </c>
      <c r="D34" s="12">
        <v>1</v>
      </c>
      <c r="E34" s="12">
        <v>0</v>
      </c>
      <c r="F34" s="12">
        <v>2</v>
      </c>
      <c r="G34" s="12">
        <v>1</v>
      </c>
      <c r="H34" s="12">
        <v>3</v>
      </c>
      <c r="I34" s="12">
        <v>3</v>
      </c>
      <c r="J34" s="12">
        <v>0</v>
      </c>
      <c r="K34" s="12">
        <v>0</v>
      </c>
      <c r="L34" s="36">
        <v>0</v>
      </c>
      <c r="N34" s="81">
        <v>0</v>
      </c>
      <c r="O34" s="12">
        <v>0</v>
      </c>
      <c r="P34" s="12">
        <v>0</v>
      </c>
      <c r="Q34" s="12">
        <v>0</v>
      </c>
      <c r="R34" s="12">
        <v>0</v>
      </c>
      <c r="S34" s="12">
        <v>1</v>
      </c>
      <c r="T34" s="12">
        <v>4</v>
      </c>
      <c r="U34" s="12">
        <v>8</v>
      </c>
      <c r="V34" s="12">
        <v>5</v>
      </c>
      <c r="W34" s="12">
        <v>1</v>
      </c>
      <c r="X34" s="36">
        <v>0</v>
      </c>
      <c r="Y34" s="126"/>
      <c r="Z34" s="133">
        <v>0</v>
      </c>
      <c r="AA34" s="126">
        <v>7</v>
      </c>
      <c r="AB34" s="126">
        <v>4</v>
      </c>
      <c r="AC34" s="126">
        <v>2</v>
      </c>
      <c r="AD34" s="126">
        <v>5</v>
      </c>
      <c r="AE34" s="126">
        <v>1</v>
      </c>
      <c r="AF34" s="36">
        <v>0</v>
      </c>
      <c r="AG34" s="126"/>
      <c r="AH34" s="138">
        <f t="shared" si="4"/>
        <v>19</v>
      </c>
    </row>
    <row r="35" spans="1:34" x14ac:dyDescent="0.35">
      <c r="A35" s="8" t="s">
        <v>18</v>
      </c>
      <c r="B35" s="12">
        <v>217</v>
      </c>
      <c r="C35" s="12">
        <v>219</v>
      </c>
      <c r="D35" s="12">
        <v>114</v>
      </c>
      <c r="E35" s="12">
        <v>38</v>
      </c>
      <c r="F35" s="12">
        <v>62</v>
      </c>
      <c r="G35" s="12">
        <v>49</v>
      </c>
      <c r="H35" s="12">
        <v>49</v>
      </c>
      <c r="I35" s="12">
        <v>61</v>
      </c>
      <c r="J35" s="12">
        <v>21</v>
      </c>
      <c r="K35" s="12">
        <v>6</v>
      </c>
      <c r="L35" s="36">
        <v>13</v>
      </c>
      <c r="N35" s="81">
        <v>4</v>
      </c>
      <c r="O35" s="12">
        <v>20</v>
      </c>
      <c r="P35" s="12">
        <v>13</v>
      </c>
      <c r="Q35" s="12">
        <v>11</v>
      </c>
      <c r="R35" s="12">
        <v>24</v>
      </c>
      <c r="S35" s="12">
        <v>72</v>
      </c>
      <c r="T35" s="12">
        <v>162</v>
      </c>
      <c r="U35" s="12">
        <v>288</v>
      </c>
      <c r="V35" s="12">
        <v>197</v>
      </c>
      <c r="W35" s="12">
        <v>24</v>
      </c>
      <c r="X35" s="36">
        <v>34</v>
      </c>
      <c r="Y35" s="126"/>
      <c r="Z35" s="133">
        <v>86</v>
      </c>
      <c r="AA35" s="126">
        <v>245</v>
      </c>
      <c r="AB35" s="126">
        <v>149</v>
      </c>
      <c r="AC35" s="126">
        <v>128</v>
      </c>
      <c r="AD35" s="126">
        <v>186</v>
      </c>
      <c r="AE35" s="126">
        <v>23</v>
      </c>
      <c r="AF35" s="36">
        <v>32</v>
      </c>
      <c r="AG35" s="126"/>
      <c r="AH35" s="138">
        <f t="shared" si="4"/>
        <v>849</v>
      </c>
    </row>
    <row r="36" spans="1:34" x14ac:dyDescent="0.35">
      <c r="A36" s="8" t="s">
        <v>19</v>
      </c>
      <c r="B36" s="12">
        <v>31</v>
      </c>
      <c r="C36" s="12">
        <v>37</v>
      </c>
      <c r="D36" s="12">
        <v>15</v>
      </c>
      <c r="E36" s="12">
        <v>12</v>
      </c>
      <c r="F36" s="12">
        <v>14</v>
      </c>
      <c r="G36" s="12">
        <v>15</v>
      </c>
      <c r="H36" s="12">
        <v>15</v>
      </c>
      <c r="I36" s="12">
        <v>8</v>
      </c>
      <c r="J36" s="12">
        <v>3</v>
      </c>
      <c r="K36" s="12">
        <v>0</v>
      </c>
      <c r="L36" s="36">
        <v>1</v>
      </c>
      <c r="N36" s="81">
        <v>0</v>
      </c>
      <c r="O36" s="12">
        <v>2</v>
      </c>
      <c r="P36" s="12">
        <v>1</v>
      </c>
      <c r="Q36" s="12">
        <v>2</v>
      </c>
      <c r="R36" s="12">
        <v>8</v>
      </c>
      <c r="S36" s="12">
        <v>14</v>
      </c>
      <c r="T36" s="12">
        <v>22</v>
      </c>
      <c r="U36" s="12">
        <v>67</v>
      </c>
      <c r="V36" s="12">
        <v>27</v>
      </c>
      <c r="W36" s="12">
        <v>4</v>
      </c>
      <c r="X36" s="36">
        <v>4</v>
      </c>
      <c r="Y36" s="126"/>
      <c r="Z36" s="133">
        <v>19</v>
      </c>
      <c r="AA36" s="126">
        <v>40</v>
      </c>
      <c r="AB36" s="126">
        <v>29</v>
      </c>
      <c r="AC36" s="126">
        <v>32</v>
      </c>
      <c r="AD36" s="126">
        <v>24</v>
      </c>
      <c r="AE36" s="126">
        <v>4</v>
      </c>
      <c r="AF36" s="36">
        <v>3</v>
      </c>
      <c r="AG36" s="126"/>
      <c r="AH36" s="138">
        <f t="shared" si="4"/>
        <v>151</v>
      </c>
    </row>
    <row r="37" spans="1:34" x14ac:dyDescent="0.35">
      <c r="A37" s="8" t="s">
        <v>20</v>
      </c>
      <c r="B37" s="12">
        <v>1</v>
      </c>
      <c r="C37" s="12">
        <v>3</v>
      </c>
      <c r="D37" s="12">
        <v>2</v>
      </c>
      <c r="E37" s="12">
        <v>1</v>
      </c>
      <c r="F37" s="12">
        <v>2</v>
      </c>
      <c r="G37" s="12">
        <v>2</v>
      </c>
      <c r="H37" s="12">
        <v>2</v>
      </c>
      <c r="I37" s="12">
        <v>1</v>
      </c>
      <c r="J37" s="12">
        <v>3</v>
      </c>
      <c r="K37" s="12">
        <v>0</v>
      </c>
      <c r="L37" s="36">
        <v>0</v>
      </c>
      <c r="N37" s="81">
        <v>0</v>
      </c>
      <c r="O37" s="12">
        <v>0</v>
      </c>
      <c r="P37" s="12">
        <v>0</v>
      </c>
      <c r="Q37" s="12">
        <v>0</v>
      </c>
      <c r="R37" s="12">
        <v>0</v>
      </c>
      <c r="S37" s="12">
        <v>1</v>
      </c>
      <c r="T37" s="12">
        <v>1</v>
      </c>
      <c r="U37" s="12">
        <v>9</v>
      </c>
      <c r="V37" s="12">
        <v>4</v>
      </c>
      <c r="W37" s="12">
        <v>2</v>
      </c>
      <c r="X37" s="36">
        <v>0</v>
      </c>
      <c r="Y37" s="126"/>
      <c r="Z37" s="133">
        <v>1</v>
      </c>
      <c r="AA37" s="126">
        <v>2</v>
      </c>
      <c r="AB37" s="126">
        <v>3</v>
      </c>
      <c r="AC37" s="126">
        <v>5</v>
      </c>
      <c r="AD37" s="126">
        <v>4</v>
      </c>
      <c r="AE37" s="126">
        <v>2</v>
      </c>
      <c r="AF37" s="36">
        <v>0</v>
      </c>
      <c r="AG37" s="126"/>
      <c r="AH37" s="138">
        <f t="shared" si="4"/>
        <v>17</v>
      </c>
    </row>
    <row r="38" spans="1:34" x14ac:dyDescent="0.35">
      <c r="A38" s="8" t="s">
        <v>21</v>
      </c>
      <c r="B38" s="12">
        <v>341</v>
      </c>
      <c r="C38" s="12">
        <v>231</v>
      </c>
      <c r="D38" s="12">
        <v>137</v>
      </c>
      <c r="E38" s="12">
        <v>54</v>
      </c>
      <c r="F38" s="12">
        <v>57</v>
      </c>
      <c r="G38" s="12">
        <v>78</v>
      </c>
      <c r="H38" s="12">
        <v>67</v>
      </c>
      <c r="I38" s="12">
        <v>72</v>
      </c>
      <c r="J38" s="12">
        <v>41</v>
      </c>
      <c r="K38" s="12">
        <v>8</v>
      </c>
      <c r="L38" s="36">
        <v>9</v>
      </c>
      <c r="N38" s="81">
        <v>3</v>
      </c>
      <c r="O38" s="12">
        <v>24</v>
      </c>
      <c r="P38" s="12">
        <v>16</v>
      </c>
      <c r="Q38" s="12">
        <v>20</v>
      </c>
      <c r="R38" s="12">
        <v>36</v>
      </c>
      <c r="S38" s="12">
        <v>75</v>
      </c>
      <c r="T38" s="12">
        <v>194</v>
      </c>
      <c r="U38" s="12">
        <v>348</v>
      </c>
      <c r="V38" s="12">
        <v>243</v>
      </c>
      <c r="W38" s="12">
        <v>38</v>
      </c>
      <c r="X38" s="36">
        <v>98</v>
      </c>
      <c r="Y38" s="126"/>
      <c r="Z38" s="133">
        <v>126</v>
      </c>
      <c r="AA38" s="126">
        <v>273</v>
      </c>
      <c r="AB38" s="126">
        <v>194</v>
      </c>
      <c r="AC38" s="126">
        <v>159</v>
      </c>
      <c r="AD38" s="126">
        <v>219</v>
      </c>
      <c r="AE38" s="126">
        <v>30</v>
      </c>
      <c r="AF38" s="36">
        <v>94</v>
      </c>
      <c r="AG38" s="126"/>
      <c r="AH38" s="138">
        <f t="shared" si="4"/>
        <v>1095</v>
      </c>
    </row>
    <row r="39" spans="1:34" x14ac:dyDescent="0.35">
      <c r="A39" s="8" t="s">
        <v>22</v>
      </c>
      <c r="B39" s="12">
        <v>83</v>
      </c>
      <c r="C39" s="12">
        <v>63</v>
      </c>
      <c r="D39" s="12">
        <v>38</v>
      </c>
      <c r="E39" s="12">
        <v>31</v>
      </c>
      <c r="F39" s="12">
        <v>28</v>
      </c>
      <c r="G39" s="12">
        <v>27</v>
      </c>
      <c r="H39" s="12">
        <v>34</v>
      </c>
      <c r="I39" s="12">
        <v>40</v>
      </c>
      <c r="J39" s="12">
        <v>16</v>
      </c>
      <c r="K39" s="12">
        <v>5</v>
      </c>
      <c r="L39" s="36">
        <v>8</v>
      </c>
      <c r="N39" s="81">
        <v>1</v>
      </c>
      <c r="O39" s="12">
        <v>3</v>
      </c>
      <c r="P39" s="12">
        <v>3</v>
      </c>
      <c r="Q39" s="12">
        <v>3</v>
      </c>
      <c r="R39" s="12">
        <v>7</v>
      </c>
      <c r="S39" s="12">
        <v>30</v>
      </c>
      <c r="T39" s="12">
        <v>79</v>
      </c>
      <c r="U39" s="12">
        <v>114</v>
      </c>
      <c r="V39" s="12">
        <v>99</v>
      </c>
      <c r="W39" s="12">
        <v>9</v>
      </c>
      <c r="X39" s="36">
        <v>25</v>
      </c>
      <c r="Z39" s="133">
        <v>30</v>
      </c>
      <c r="AA39" s="126">
        <v>111</v>
      </c>
      <c r="AB39" s="126">
        <v>63</v>
      </c>
      <c r="AC39" s="126">
        <v>50</v>
      </c>
      <c r="AD39" s="126">
        <v>91</v>
      </c>
      <c r="AE39" s="126">
        <v>10</v>
      </c>
      <c r="AF39" s="36">
        <v>18</v>
      </c>
      <c r="AG39" s="126"/>
      <c r="AH39" s="138">
        <f t="shared" si="4"/>
        <v>373</v>
      </c>
    </row>
    <row r="40" spans="1:34" x14ac:dyDescent="0.35">
      <c r="A40" s="24" t="s">
        <v>45</v>
      </c>
      <c r="B40" s="30">
        <f t="shared" ref="B40:L40" si="5">SUM(B32:B39)</f>
        <v>1339</v>
      </c>
      <c r="C40" s="30">
        <f t="shared" si="5"/>
        <v>1010</v>
      </c>
      <c r="D40" s="30">
        <f t="shared" si="5"/>
        <v>481</v>
      </c>
      <c r="E40" s="30">
        <f t="shared" si="5"/>
        <v>223</v>
      </c>
      <c r="F40" s="30">
        <f t="shared" si="5"/>
        <v>252</v>
      </c>
      <c r="G40" s="30">
        <f t="shared" si="5"/>
        <v>275</v>
      </c>
      <c r="H40" s="30">
        <f t="shared" si="5"/>
        <v>274</v>
      </c>
      <c r="I40" s="30">
        <f t="shared" si="5"/>
        <v>298</v>
      </c>
      <c r="J40" s="30">
        <f t="shared" si="5"/>
        <v>140</v>
      </c>
      <c r="K40" s="30">
        <f t="shared" si="5"/>
        <v>30</v>
      </c>
      <c r="L40" s="34">
        <f t="shared" si="5"/>
        <v>56</v>
      </c>
      <c r="N40" s="35">
        <f t="shared" ref="N40:X40" si="6">SUM(N32:N39)</f>
        <v>19</v>
      </c>
      <c r="O40" s="30">
        <f t="shared" si="6"/>
        <v>102</v>
      </c>
      <c r="P40" s="30">
        <f t="shared" si="6"/>
        <v>70</v>
      </c>
      <c r="Q40" s="30">
        <f t="shared" si="6"/>
        <v>74</v>
      </c>
      <c r="R40" s="30">
        <f t="shared" si="6"/>
        <v>138</v>
      </c>
      <c r="S40" s="30">
        <f t="shared" si="6"/>
        <v>378</v>
      </c>
      <c r="T40" s="30">
        <f t="shared" si="6"/>
        <v>821</v>
      </c>
      <c r="U40" s="30">
        <f t="shared" si="6"/>
        <v>1363</v>
      </c>
      <c r="V40" s="30">
        <f t="shared" si="6"/>
        <v>976</v>
      </c>
      <c r="W40" s="30">
        <f t="shared" si="6"/>
        <v>154</v>
      </c>
      <c r="X40" s="34">
        <f t="shared" si="6"/>
        <v>283</v>
      </c>
      <c r="Z40" s="132">
        <f t="shared" ref="Z40:AF40" si="7">SUM(Z32:Z39)</f>
        <v>520</v>
      </c>
      <c r="AA40" s="30">
        <f t="shared" si="7"/>
        <v>1229</v>
      </c>
      <c r="AB40" s="30">
        <f t="shared" si="7"/>
        <v>726</v>
      </c>
      <c r="AC40" s="30">
        <f t="shared" si="7"/>
        <v>613</v>
      </c>
      <c r="AD40" s="30">
        <f t="shared" si="7"/>
        <v>895</v>
      </c>
      <c r="AE40" s="30">
        <f t="shared" si="7"/>
        <v>144</v>
      </c>
      <c r="AF40" s="34">
        <f t="shared" si="7"/>
        <v>251</v>
      </c>
      <c r="AG40" s="126"/>
      <c r="AH40" s="80">
        <f>SUM(AH32:AH39)</f>
        <v>4378</v>
      </c>
    </row>
    <row r="41" spans="1:34" x14ac:dyDescent="0.35">
      <c r="A41" s="16"/>
      <c r="O41" s="15"/>
      <c r="P41" s="15"/>
      <c r="Q41" s="15"/>
      <c r="R41" s="15"/>
      <c r="S41" s="15"/>
      <c r="T41" s="15"/>
      <c r="U41" s="15"/>
      <c r="V41" s="15"/>
      <c r="W41" s="15"/>
      <c r="X41" s="15"/>
      <c r="Z41" s="134"/>
      <c r="AA41" s="15"/>
      <c r="AB41" s="15"/>
      <c r="AC41" s="15"/>
      <c r="AD41" s="15"/>
      <c r="AE41" s="15"/>
      <c r="AF41" s="15"/>
      <c r="AG41" s="126"/>
      <c r="AH41" s="15"/>
    </row>
    <row r="42" spans="1:34" x14ac:dyDescent="0.35">
      <c r="A42" s="71" t="str">
        <f>+'3.1.1'!A29</f>
        <v>Note: Statistics after 28 March 2020 by region are based upon 'principal place of business' and not 'registered office'.</v>
      </c>
      <c r="AG42" s="126"/>
      <c r="AH42" s="15"/>
    </row>
    <row r="44" spans="1:34" x14ac:dyDescent="0.35">
      <c r="A44" s="11" t="s">
        <v>12</v>
      </c>
      <c r="Z44"/>
    </row>
  </sheetData>
  <sortState xmlns:xlrd2="http://schemas.microsoft.com/office/spreadsheetml/2017/richdata2" ref="AJ9:AP27">
    <sortCondition ref="AJ9:AJ27"/>
  </sortState>
  <mergeCells count="14">
    <mergeCell ref="A30:A31"/>
    <mergeCell ref="Z5:AF5"/>
    <mergeCell ref="Z30:AF30"/>
    <mergeCell ref="A28:AH28"/>
    <mergeCell ref="A1:AH1"/>
    <mergeCell ref="A2:AH2"/>
    <mergeCell ref="A3:AH3"/>
    <mergeCell ref="A4:AH4"/>
    <mergeCell ref="A29:AH29"/>
    <mergeCell ref="A5:A6"/>
    <mergeCell ref="N5:X5"/>
    <mergeCell ref="B5:L5"/>
    <mergeCell ref="N30:X30"/>
    <mergeCell ref="B30:L30"/>
  </mergeCells>
  <hyperlinks>
    <hyperlink ref="A45" r:id="rId1" display="© Australian Securities &amp; Investments Commission" xr:uid="{00000000-0004-0000-0600-000000000000}"/>
    <hyperlink ref="A44" r:id="rId2" xr:uid="{3ACCBEDC-471E-4B15-B783-68F0F410A3D1}"/>
  </hyperlinks>
  <pageMargins left="0.70866141732283472" right="0.70866141732283472" top="0.74803149606299213" bottom="0.74803149606299213" header="0.31496062992125984" footer="0.31496062992125984"/>
  <pageSetup paperSize="9" scale="36" fitToHeight="0" orientation="landscape" r:id="rId3"/>
  <ignoredErrors>
    <ignoredError sqref="AH7:AH26 AH32:AH39" formulaRange="1"/>
  </ignoredError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277"/>
  <sheetViews>
    <sheetView zoomScaleNormal="100" workbookViewId="0">
      <selection sqref="A1:M1"/>
    </sheetView>
  </sheetViews>
  <sheetFormatPr defaultColWidth="11.54296875" defaultRowHeight="14.5" x14ac:dyDescent="0.35"/>
  <cols>
    <col min="1" max="1" width="32.26953125" style="14" customWidth="1"/>
    <col min="2" max="28" width="10.7265625" style="14" customWidth="1"/>
    <col min="29" max="203" width="11.54296875" style="14"/>
    <col min="204" max="204" width="51.54296875" style="14" customWidth="1"/>
    <col min="205" max="206" width="11.54296875" style="14"/>
    <col min="207" max="207" width="12" style="14" customWidth="1"/>
    <col min="208" max="459" width="11.54296875" style="14"/>
    <col min="460" max="460" width="51.54296875" style="14" customWidth="1"/>
    <col min="461" max="462" width="11.54296875" style="14"/>
    <col min="463" max="463" width="12" style="14" customWidth="1"/>
    <col min="464" max="715" width="11.54296875" style="14"/>
    <col min="716" max="716" width="51.54296875" style="14" customWidth="1"/>
    <col min="717" max="718" width="11.54296875" style="14"/>
    <col min="719" max="719" width="12" style="14" customWidth="1"/>
    <col min="720" max="971" width="11.54296875" style="14"/>
    <col min="972" max="972" width="51.54296875" style="14" customWidth="1"/>
    <col min="973" max="974" width="11.54296875" style="14"/>
    <col min="975" max="975" width="12" style="14" customWidth="1"/>
    <col min="976" max="1227" width="11.54296875" style="14"/>
    <col min="1228" max="1228" width="51.54296875" style="14" customWidth="1"/>
    <col min="1229" max="1230" width="11.54296875" style="14"/>
    <col min="1231" max="1231" width="12" style="14" customWidth="1"/>
    <col min="1232" max="1483" width="11.54296875" style="14"/>
    <col min="1484" max="1484" width="51.54296875" style="14" customWidth="1"/>
    <col min="1485" max="1486" width="11.54296875" style="14"/>
    <col min="1487" max="1487" width="12" style="14" customWidth="1"/>
    <col min="1488" max="1739" width="11.54296875" style="14"/>
    <col min="1740" max="1740" width="51.54296875" style="14" customWidth="1"/>
    <col min="1741" max="1742" width="11.54296875" style="14"/>
    <col min="1743" max="1743" width="12" style="14" customWidth="1"/>
    <col min="1744" max="1995" width="11.54296875" style="14"/>
    <col min="1996" max="1996" width="51.54296875" style="14" customWidth="1"/>
    <col min="1997" max="1998" width="11.54296875" style="14"/>
    <col min="1999" max="1999" width="12" style="14" customWidth="1"/>
    <col min="2000" max="2251" width="11.54296875" style="14"/>
    <col min="2252" max="2252" width="51.54296875" style="14" customWidth="1"/>
    <col min="2253" max="2254" width="11.54296875" style="14"/>
    <col min="2255" max="2255" width="12" style="14" customWidth="1"/>
    <col min="2256" max="2507" width="11.54296875" style="14"/>
    <col min="2508" max="2508" width="51.54296875" style="14" customWidth="1"/>
    <col min="2509" max="2510" width="11.54296875" style="14"/>
    <col min="2511" max="2511" width="12" style="14" customWidth="1"/>
    <col min="2512" max="2763" width="11.54296875" style="14"/>
    <col min="2764" max="2764" width="51.54296875" style="14" customWidth="1"/>
    <col min="2765" max="2766" width="11.54296875" style="14"/>
    <col min="2767" max="2767" width="12" style="14" customWidth="1"/>
    <col min="2768" max="3019" width="11.54296875" style="14"/>
    <col min="3020" max="3020" width="51.54296875" style="14" customWidth="1"/>
    <col min="3021" max="3022" width="11.54296875" style="14"/>
    <col min="3023" max="3023" width="12" style="14" customWidth="1"/>
    <col min="3024" max="3275" width="11.54296875" style="14"/>
    <col min="3276" max="3276" width="51.54296875" style="14" customWidth="1"/>
    <col min="3277" max="3278" width="11.54296875" style="14"/>
    <col min="3279" max="3279" width="12" style="14" customWidth="1"/>
    <col min="3280" max="3531" width="11.54296875" style="14"/>
    <col min="3532" max="3532" width="51.54296875" style="14" customWidth="1"/>
    <col min="3533" max="3534" width="11.54296875" style="14"/>
    <col min="3535" max="3535" width="12" style="14" customWidth="1"/>
    <col min="3536" max="3787" width="11.54296875" style="14"/>
    <col min="3788" max="3788" width="51.54296875" style="14" customWidth="1"/>
    <col min="3789" max="3790" width="11.54296875" style="14"/>
    <col min="3791" max="3791" width="12" style="14" customWidth="1"/>
    <col min="3792" max="4043" width="11.54296875" style="14"/>
    <col min="4044" max="4044" width="51.54296875" style="14" customWidth="1"/>
    <col min="4045" max="4046" width="11.54296875" style="14"/>
    <col min="4047" max="4047" width="12" style="14" customWidth="1"/>
    <col min="4048" max="4299" width="11.54296875" style="14"/>
    <col min="4300" max="4300" width="51.54296875" style="14" customWidth="1"/>
    <col min="4301" max="4302" width="11.54296875" style="14"/>
    <col min="4303" max="4303" width="12" style="14" customWidth="1"/>
    <col min="4304" max="4555" width="11.54296875" style="14"/>
    <col min="4556" max="4556" width="51.54296875" style="14" customWidth="1"/>
    <col min="4557" max="4558" width="11.54296875" style="14"/>
    <col min="4559" max="4559" width="12" style="14" customWidth="1"/>
    <col min="4560" max="4811" width="11.54296875" style="14"/>
    <col min="4812" max="4812" width="51.54296875" style="14" customWidth="1"/>
    <col min="4813" max="4814" width="11.54296875" style="14"/>
    <col min="4815" max="4815" width="12" style="14" customWidth="1"/>
    <col min="4816" max="5067" width="11.54296875" style="14"/>
    <col min="5068" max="5068" width="51.54296875" style="14" customWidth="1"/>
    <col min="5069" max="5070" width="11.54296875" style="14"/>
    <col min="5071" max="5071" width="12" style="14" customWidth="1"/>
    <col min="5072" max="5323" width="11.54296875" style="14"/>
    <col min="5324" max="5324" width="51.54296875" style="14" customWidth="1"/>
    <col min="5325" max="5326" width="11.54296875" style="14"/>
    <col min="5327" max="5327" width="12" style="14" customWidth="1"/>
    <col min="5328" max="5579" width="11.54296875" style="14"/>
    <col min="5580" max="5580" width="51.54296875" style="14" customWidth="1"/>
    <col min="5581" max="5582" width="11.54296875" style="14"/>
    <col min="5583" max="5583" width="12" style="14" customWidth="1"/>
    <col min="5584" max="5835" width="11.54296875" style="14"/>
    <col min="5836" max="5836" width="51.54296875" style="14" customWidth="1"/>
    <col min="5837" max="5838" width="11.54296875" style="14"/>
    <col min="5839" max="5839" width="12" style="14" customWidth="1"/>
    <col min="5840" max="6091" width="11.54296875" style="14"/>
    <col min="6092" max="6092" width="51.54296875" style="14" customWidth="1"/>
    <col min="6093" max="6094" width="11.54296875" style="14"/>
    <col min="6095" max="6095" width="12" style="14" customWidth="1"/>
    <col min="6096" max="6347" width="11.54296875" style="14"/>
    <col min="6348" max="6348" width="51.54296875" style="14" customWidth="1"/>
    <col min="6349" max="6350" width="11.54296875" style="14"/>
    <col min="6351" max="6351" width="12" style="14" customWidth="1"/>
    <col min="6352" max="6603" width="11.54296875" style="14"/>
    <col min="6604" max="6604" width="51.54296875" style="14" customWidth="1"/>
    <col min="6605" max="6606" width="11.54296875" style="14"/>
    <col min="6607" max="6607" width="12" style="14" customWidth="1"/>
    <col min="6608" max="6859" width="11.54296875" style="14"/>
    <col min="6860" max="6860" width="51.54296875" style="14" customWidth="1"/>
    <col min="6861" max="6862" width="11.54296875" style="14"/>
    <col min="6863" max="6863" width="12" style="14" customWidth="1"/>
    <col min="6864" max="7115" width="11.54296875" style="14"/>
    <col min="7116" max="7116" width="51.54296875" style="14" customWidth="1"/>
    <col min="7117" max="7118" width="11.54296875" style="14"/>
    <col min="7119" max="7119" width="12" style="14" customWidth="1"/>
    <col min="7120" max="7371" width="11.54296875" style="14"/>
    <col min="7372" max="7372" width="51.54296875" style="14" customWidth="1"/>
    <col min="7373" max="7374" width="11.54296875" style="14"/>
    <col min="7375" max="7375" width="12" style="14" customWidth="1"/>
    <col min="7376" max="7627" width="11.54296875" style="14"/>
    <col min="7628" max="7628" width="51.54296875" style="14" customWidth="1"/>
    <col min="7629" max="7630" width="11.54296875" style="14"/>
    <col min="7631" max="7631" width="12" style="14" customWidth="1"/>
    <col min="7632" max="7883" width="11.54296875" style="14"/>
    <col min="7884" max="7884" width="51.54296875" style="14" customWidth="1"/>
    <col min="7885" max="7886" width="11.54296875" style="14"/>
    <col min="7887" max="7887" width="12" style="14" customWidth="1"/>
    <col min="7888" max="8139" width="11.54296875" style="14"/>
    <col min="8140" max="8140" width="51.54296875" style="14" customWidth="1"/>
    <col min="8141" max="8142" width="11.54296875" style="14"/>
    <col min="8143" max="8143" width="12" style="14" customWidth="1"/>
    <col min="8144" max="8395" width="11.54296875" style="14"/>
    <col min="8396" max="8396" width="51.54296875" style="14" customWidth="1"/>
    <col min="8397" max="8398" width="11.54296875" style="14"/>
    <col min="8399" max="8399" width="12" style="14" customWidth="1"/>
    <col min="8400" max="8651" width="11.54296875" style="14"/>
    <col min="8652" max="8652" width="51.54296875" style="14" customWidth="1"/>
    <col min="8653" max="8654" width="11.54296875" style="14"/>
    <col min="8655" max="8655" width="12" style="14" customWidth="1"/>
    <col min="8656" max="8907" width="11.54296875" style="14"/>
    <col min="8908" max="8908" width="51.54296875" style="14" customWidth="1"/>
    <col min="8909" max="8910" width="11.54296875" style="14"/>
    <col min="8911" max="8911" width="12" style="14" customWidth="1"/>
    <col min="8912" max="9163" width="11.54296875" style="14"/>
    <col min="9164" max="9164" width="51.54296875" style="14" customWidth="1"/>
    <col min="9165" max="9166" width="11.54296875" style="14"/>
    <col min="9167" max="9167" width="12" style="14" customWidth="1"/>
    <col min="9168" max="9419" width="11.54296875" style="14"/>
    <col min="9420" max="9420" width="51.54296875" style="14" customWidth="1"/>
    <col min="9421" max="9422" width="11.54296875" style="14"/>
    <col min="9423" max="9423" width="12" style="14" customWidth="1"/>
    <col min="9424" max="9675" width="11.54296875" style="14"/>
    <col min="9676" max="9676" width="51.54296875" style="14" customWidth="1"/>
    <col min="9677" max="9678" width="11.54296875" style="14"/>
    <col min="9679" max="9679" width="12" style="14" customWidth="1"/>
    <col min="9680" max="9931" width="11.54296875" style="14"/>
    <col min="9932" max="9932" width="51.54296875" style="14" customWidth="1"/>
    <col min="9933" max="9934" width="11.54296875" style="14"/>
    <col min="9935" max="9935" width="12" style="14" customWidth="1"/>
    <col min="9936" max="10187" width="11.54296875" style="14"/>
    <col min="10188" max="10188" width="51.54296875" style="14" customWidth="1"/>
    <col min="10189" max="10190" width="11.54296875" style="14"/>
    <col min="10191" max="10191" width="12" style="14" customWidth="1"/>
    <col min="10192" max="10443" width="11.54296875" style="14"/>
    <col min="10444" max="10444" width="51.54296875" style="14" customWidth="1"/>
    <col min="10445" max="10446" width="11.54296875" style="14"/>
    <col min="10447" max="10447" width="12" style="14" customWidth="1"/>
    <col min="10448" max="10699" width="11.54296875" style="14"/>
    <col min="10700" max="10700" width="51.54296875" style="14" customWidth="1"/>
    <col min="10701" max="10702" width="11.54296875" style="14"/>
    <col min="10703" max="10703" width="12" style="14" customWidth="1"/>
    <col min="10704" max="10955" width="11.54296875" style="14"/>
    <col min="10956" max="10956" width="51.54296875" style="14" customWidth="1"/>
    <col min="10957" max="10958" width="11.54296875" style="14"/>
    <col min="10959" max="10959" width="12" style="14" customWidth="1"/>
    <col min="10960" max="11211" width="11.54296875" style="14"/>
    <col min="11212" max="11212" width="51.54296875" style="14" customWidth="1"/>
    <col min="11213" max="11214" width="11.54296875" style="14"/>
    <col min="11215" max="11215" width="12" style="14" customWidth="1"/>
    <col min="11216" max="11467" width="11.54296875" style="14"/>
    <col min="11468" max="11468" width="51.54296875" style="14" customWidth="1"/>
    <col min="11469" max="11470" width="11.54296875" style="14"/>
    <col min="11471" max="11471" width="12" style="14" customWidth="1"/>
    <col min="11472" max="11723" width="11.54296875" style="14"/>
    <col min="11724" max="11724" width="51.54296875" style="14" customWidth="1"/>
    <col min="11725" max="11726" width="11.54296875" style="14"/>
    <col min="11727" max="11727" width="12" style="14" customWidth="1"/>
    <col min="11728" max="11979" width="11.54296875" style="14"/>
    <col min="11980" max="11980" width="51.54296875" style="14" customWidth="1"/>
    <col min="11981" max="11982" width="11.54296875" style="14"/>
    <col min="11983" max="11983" width="12" style="14" customWidth="1"/>
    <col min="11984" max="12235" width="11.54296875" style="14"/>
    <col min="12236" max="12236" width="51.54296875" style="14" customWidth="1"/>
    <col min="12237" max="12238" width="11.54296875" style="14"/>
    <col min="12239" max="12239" width="12" style="14" customWidth="1"/>
    <col min="12240" max="12491" width="11.54296875" style="14"/>
    <col min="12492" max="12492" width="51.54296875" style="14" customWidth="1"/>
    <col min="12493" max="12494" width="11.54296875" style="14"/>
    <col min="12495" max="12495" width="12" style="14" customWidth="1"/>
    <col min="12496" max="12747" width="11.54296875" style="14"/>
    <col min="12748" max="12748" width="51.54296875" style="14" customWidth="1"/>
    <col min="12749" max="12750" width="11.54296875" style="14"/>
    <col min="12751" max="12751" width="12" style="14" customWidth="1"/>
    <col min="12752" max="13003" width="11.54296875" style="14"/>
    <col min="13004" max="13004" width="51.54296875" style="14" customWidth="1"/>
    <col min="13005" max="13006" width="11.54296875" style="14"/>
    <col min="13007" max="13007" width="12" style="14" customWidth="1"/>
    <col min="13008" max="13259" width="11.54296875" style="14"/>
    <col min="13260" max="13260" width="51.54296875" style="14" customWidth="1"/>
    <col min="13261" max="13262" width="11.54296875" style="14"/>
    <col min="13263" max="13263" width="12" style="14" customWidth="1"/>
    <col min="13264" max="13515" width="11.54296875" style="14"/>
    <col min="13516" max="13516" width="51.54296875" style="14" customWidth="1"/>
    <col min="13517" max="13518" width="11.54296875" style="14"/>
    <col min="13519" max="13519" width="12" style="14" customWidth="1"/>
    <col min="13520" max="13771" width="11.54296875" style="14"/>
    <col min="13772" max="13772" width="51.54296875" style="14" customWidth="1"/>
    <col min="13773" max="13774" width="11.54296875" style="14"/>
    <col min="13775" max="13775" width="12" style="14" customWidth="1"/>
    <col min="13776" max="14027" width="11.54296875" style="14"/>
    <col min="14028" max="14028" width="51.54296875" style="14" customWidth="1"/>
    <col min="14029" max="14030" width="11.54296875" style="14"/>
    <col min="14031" max="14031" width="12" style="14" customWidth="1"/>
    <col min="14032" max="14283" width="11.54296875" style="14"/>
    <col min="14284" max="14284" width="51.54296875" style="14" customWidth="1"/>
    <col min="14285" max="14286" width="11.54296875" style="14"/>
    <col min="14287" max="14287" width="12" style="14" customWidth="1"/>
    <col min="14288" max="14539" width="11.54296875" style="14"/>
    <col min="14540" max="14540" width="51.54296875" style="14" customWidth="1"/>
    <col min="14541" max="14542" width="11.54296875" style="14"/>
    <col min="14543" max="14543" width="12" style="14" customWidth="1"/>
    <col min="14544" max="14795" width="11.54296875" style="14"/>
    <col min="14796" max="14796" width="51.54296875" style="14" customWidth="1"/>
    <col min="14797" max="14798" width="11.54296875" style="14"/>
    <col min="14799" max="14799" width="12" style="14" customWidth="1"/>
    <col min="14800" max="15051" width="11.54296875" style="14"/>
    <col min="15052" max="15052" width="51.54296875" style="14" customWidth="1"/>
    <col min="15053" max="15054" width="11.54296875" style="14"/>
    <col min="15055" max="15055" width="12" style="14" customWidth="1"/>
    <col min="15056" max="15307" width="11.54296875" style="14"/>
    <col min="15308" max="15308" width="51.54296875" style="14" customWidth="1"/>
    <col min="15309" max="15310" width="11.54296875" style="14"/>
    <col min="15311" max="15311" width="12" style="14" customWidth="1"/>
    <col min="15312" max="15563" width="11.54296875" style="14"/>
    <col min="15564" max="15564" width="51.54296875" style="14" customWidth="1"/>
    <col min="15565" max="15566" width="11.54296875" style="14"/>
    <col min="15567" max="15567" width="12" style="14" customWidth="1"/>
    <col min="15568" max="15819" width="11.54296875" style="14"/>
    <col min="15820" max="15820" width="51.54296875" style="14" customWidth="1"/>
    <col min="15821" max="15822" width="11.54296875" style="14"/>
    <col min="15823" max="15823" width="12" style="14" customWidth="1"/>
    <col min="15824" max="16075" width="11.54296875" style="14"/>
    <col min="16076" max="16076" width="51.54296875" style="14" customWidth="1"/>
    <col min="16077" max="16078" width="11.54296875" style="14"/>
    <col min="16079" max="16079" width="12" style="14" customWidth="1"/>
    <col min="16080" max="16384" width="11.54296875" style="14"/>
  </cols>
  <sheetData>
    <row r="1" spans="1:28" ht="75" customHeight="1" x14ac:dyDescent="0.35">
      <c r="A1" s="201"/>
      <c r="B1" s="201"/>
      <c r="C1" s="201"/>
      <c r="D1" s="201"/>
      <c r="E1" s="201"/>
      <c r="F1" s="201"/>
      <c r="G1" s="201"/>
      <c r="H1" s="201"/>
      <c r="I1" s="201"/>
      <c r="J1" s="201"/>
      <c r="K1" s="201"/>
      <c r="L1" s="201"/>
      <c r="M1" s="201"/>
      <c r="N1" s="51"/>
      <c r="O1" s="51"/>
      <c r="P1" s="51"/>
      <c r="Q1" s="51"/>
      <c r="R1" s="51"/>
      <c r="S1" s="51"/>
      <c r="T1" s="51"/>
      <c r="U1" s="51"/>
      <c r="V1" s="51"/>
      <c r="W1" s="51"/>
      <c r="X1" s="51"/>
      <c r="Y1" s="51"/>
      <c r="Z1" s="51"/>
      <c r="AA1" s="51"/>
      <c r="AB1" s="51"/>
    </row>
    <row r="2" spans="1:28" s="15" customFormat="1" ht="15" customHeight="1" x14ac:dyDescent="0.35">
      <c r="A2" s="184" t="str">
        <f>+Contents!A2</f>
        <v>Statistics about corporate insolvency in Australia</v>
      </c>
      <c r="B2" s="184"/>
      <c r="C2" s="184"/>
      <c r="D2" s="184"/>
      <c r="E2" s="184"/>
      <c r="F2" s="184"/>
      <c r="G2" s="184"/>
      <c r="H2" s="184"/>
      <c r="I2" s="184"/>
      <c r="J2" s="184"/>
      <c r="K2" s="184"/>
      <c r="L2" s="184"/>
      <c r="M2" s="184"/>
      <c r="N2" s="5"/>
      <c r="O2" s="5"/>
      <c r="P2" s="5"/>
      <c r="Q2" s="5"/>
      <c r="R2" s="5"/>
      <c r="S2" s="5"/>
      <c r="T2" s="5"/>
      <c r="U2" s="5"/>
      <c r="V2" s="5"/>
      <c r="W2" s="5"/>
      <c r="X2" s="5"/>
      <c r="Y2" s="5"/>
      <c r="Z2" s="5"/>
      <c r="AA2" s="5"/>
      <c r="AB2" s="5"/>
    </row>
    <row r="3" spans="1:28" s="15" customFormat="1" ht="25" customHeight="1" x14ac:dyDescent="0.35">
      <c r="A3" s="185" t="str">
        <f>Contents!A3</f>
        <v>Released: January 2023</v>
      </c>
      <c r="B3" s="185"/>
      <c r="C3" s="185"/>
      <c r="D3" s="185"/>
      <c r="E3" s="185"/>
      <c r="F3" s="185"/>
      <c r="G3" s="185"/>
      <c r="H3" s="185"/>
      <c r="I3" s="185"/>
      <c r="J3" s="185"/>
      <c r="K3" s="185"/>
      <c r="L3" s="185"/>
      <c r="M3" s="185"/>
      <c r="N3" s="66"/>
      <c r="O3" s="66"/>
      <c r="P3" s="66"/>
      <c r="Q3" s="66"/>
      <c r="R3" s="66"/>
      <c r="S3" s="66"/>
      <c r="T3" s="66"/>
      <c r="U3" s="66"/>
      <c r="V3" s="66"/>
      <c r="W3" s="66"/>
      <c r="X3" s="66"/>
      <c r="Y3" s="66"/>
      <c r="Z3" s="66"/>
      <c r="AA3" s="66"/>
      <c r="AB3" s="66"/>
    </row>
    <row r="4" spans="1:28" s="15" customFormat="1" ht="25" customHeight="1" x14ac:dyDescent="0.3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row>
    <row r="5" spans="1:28" customFormat="1" ht="15" customHeight="1" x14ac:dyDescent="0.35">
      <c r="A5" s="158" t="s">
        <v>1</v>
      </c>
      <c r="B5" s="14"/>
    </row>
    <row r="6" spans="1:28" customFormat="1" ht="15" customHeight="1" x14ac:dyDescent="0.35">
      <c r="A6" s="106" t="s">
        <v>253</v>
      </c>
      <c r="B6" s="14"/>
    </row>
    <row r="7" spans="1:28" customFormat="1" ht="15" customHeight="1" x14ac:dyDescent="0.35">
      <c r="A7" s="106" t="s">
        <v>254</v>
      </c>
      <c r="B7" s="14"/>
    </row>
    <row r="8" spans="1:28" customFormat="1" ht="15" customHeight="1" x14ac:dyDescent="0.35">
      <c r="A8" s="106" t="s">
        <v>255</v>
      </c>
      <c r="B8" s="14"/>
    </row>
    <row r="9" spans="1:28" customFormat="1" ht="15" customHeight="1" x14ac:dyDescent="0.35">
      <c r="A9" s="106" t="s">
        <v>256</v>
      </c>
      <c r="B9" s="14"/>
    </row>
    <row r="10" spans="1:28" customFormat="1" ht="15" customHeight="1" x14ac:dyDescent="0.35">
      <c r="A10" s="106" t="s">
        <v>257</v>
      </c>
      <c r="B10" s="14"/>
    </row>
    <row r="11" spans="1:28" customFormat="1" ht="15" customHeight="1" x14ac:dyDescent="0.35">
      <c r="A11" s="106" t="s">
        <v>258</v>
      </c>
      <c r="B11" s="14"/>
    </row>
    <row r="12" spans="1:28" customFormat="1" ht="15" customHeight="1" x14ac:dyDescent="0.35">
      <c r="A12" s="106" t="s">
        <v>259</v>
      </c>
      <c r="B12" s="14"/>
    </row>
    <row r="13" spans="1:28" customFormat="1" ht="15" customHeight="1" x14ac:dyDescent="0.35">
      <c r="A13" s="106" t="s">
        <v>260</v>
      </c>
      <c r="B13" s="14"/>
    </row>
    <row r="14" spans="1:28" customFormat="1" ht="15" customHeight="1" x14ac:dyDescent="0.35">
      <c r="A14" s="106" t="s">
        <v>261</v>
      </c>
      <c r="B14" s="14"/>
    </row>
    <row r="15" spans="1:28" customFormat="1" ht="15" customHeight="1" x14ac:dyDescent="0.35">
      <c r="A15" s="106" t="s">
        <v>262</v>
      </c>
      <c r="B15" s="14"/>
    </row>
    <row r="16" spans="1:28" customFormat="1" ht="15" customHeight="1" x14ac:dyDescent="0.35">
      <c r="A16" s="106" t="s">
        <v>263</v>
      </c>
      <c r="B16" s="14"/>
    </row>
    <row r="17" spans="1:28" s="15" customFormat="1" x14ac:dyDescent="0.35">
      <c r="A17" s="106" t="s">
        <v>264</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row>
    <row r="18" spans="1:28" s="15" customFormat="1" x14ac:dyDescent="0.35">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row>
    <row r="19" spans="1:28" s="15" customFormat="1" x14ac:dyDescent="0.35">
      <c r="A19" s="159"/>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row>
    <row r="20" spans="1:28" s="15" customFormat="1" ht="28.5" customHeight="1" x14ac:dyDescent="0.35">
      <c r="A20" s="190" t="s">
        <v>265</v>
      </c>
      <c r="B20" s="190"/>
      <c r="C20" s="190"/>
      <c r="D20" s="190"/>
      <c r="E20" s="190"/>
      <c r="F20" s="190"/>
      <c r="G20" s="190"/>
      <c r="H20" s="190"/>
      <c r="I20" s="190"/>
      <c r="J20" s="190"/>
      <c r="K20" s="190"/>
      <c r="L20" s="190"/>
      <c r="M20" s="190"/>
      <c r="N20" s="67"/>
      <c r="O20" s="67"/>
      <c r="P20" s="67"/>
      <c r="Q20" s="67"/>
      <c r="R20" s="67"/>
      <c r="S20" s="67"/>
      <c r="T20" s="67"/>
      <c r="U20" s="67"/>
      <c r="V20" s="67"/>
      <c r="W20" s="67"/>
      <c r="X20" s="67"/>
      <c r="Y20" s="67"/>
      <c r="Z20" s="67"/>
      <c r="AA20" s="67"/>
      <c r="AB20" s="67"/>
    </row>
    <row r="21" spans="1:28" s="15" customFormat="1" ht="15" customHeight="1" x14ac:dyDescent="0.35">
      <c r="A21" s="187" t="s">
        <v>14</v>
      </c>
      <c r="B21" s="186" t="s">
        <v>126</v>
      </c>
      <c r="C21" s="186"/>
      <c r="D21" s="186"/>
      <c r="E21" s="186"/>
      <c r="F21" s="186"/>
      <c r="G21" s="186"/>
      <c r="H21" s="186"/>
      <c r="I21" s="186"/>
      <c r="J21" s="186"/>
      <c r="K21" s="186"/>
      <c r="L21" s="186"/>
      <c r="M21" s="186"/>
    </row>
    <row r="22" spans="1:28" s="15" customFormat="1" ht="30" x14ac:dyDescent="0.35">
      <c r="A22" s="187"/>
      <c r="B22" s="22" t="s">
        <v>127</v>
      </c>
      <c r="C22" s="22" t="s">
        <v>128</v>
      </c>
      <c r="D22" s="22" t="s">
        <v>129</v>
      </c>
      <c r="E22" s="22" t="s">
        <v>130</v>
      </c>
      <c r="F22" s="22" t="s">
        <v>131</v>
      </c>
      <c r="G22" s="22" t="s">
        <v>132</v>
      </c>
      <c r="H22" s="109" t="s">
        <v>133</v>
      </c>
      <c r="I22" s="22" t="s">
        <v>134</v>
      </c>
      <c r="J22" s="22" t="s">
        <v>135</v>
      </c>
      <c r="K22" s="22" t="s">
        <v>136</v>
      </c>
      <c r="L22" s="153" t="s">
        <v>137</v>
      </c>
      <c r="M22" s="23" t="s">
        <v>24</v>
      </c>
    </row>
    <row r="23" spans="1:28" s="15" customFormat="1" x14ac:dyDescent="0.35">
      <c r="A23" s="8" t="s">
        <v>25</v>
      </c>
      <c r="B23" s="12">
        <v>16</v>
      </c>
      <c r="C23" s="12">
        <v>54</v>
      </c>
      <c r="D23" s="12">
        <v>24</v>
      </c>
      <c r="E23" s="12">
        <v>8</v>
      </c>
      <c r="F23" s="12">
        <v>0</v>
      </c>
      <c r="G23" s="12">
        <v>0</v>
      </c>
      <c r="H23" s="12">
        <v>0</v>
      </c>
      <c r="I23" s="12">
        <v>1</v>
      </c>
      <c r="J23" s="12">
        <v>0</v>
      </c>
      <c r="K23" s="12">
        <v>8</v>
      </c>
      <c r="L23" s="154">
        <v>512</v>
      </c>
      <c r="M23" s="13">
        <f>SUM(B23:L23)</f>
        <v>623</v>
      </c>
    </row>
    <row r="24" spans="1:28" s="15" customFormat="1" x14ac:dyDescent="0.35">
      <c r="A24" s="8" t="s">
        <v>26</v>
      </c>
      <c r="B24" s="12">
        <v>0</v>
      </c>
      <c r="C24" s="12">
        <v>3</v>
      </c>
      <c r="D24" s="12">
        <v>1</v>
      </c>
      <c r="E24" s="12">
        <v>0</v>
      </c>
      <c r="F24" s="12">
        <v>0</v>
      </c>
      <c r="G24" s="12">
        <v>0</v>
      </c>
      <c r="H24" s="12">
        <v>0</v>
      </c>
      <c r="I24" s="12">
        <v>0</v>
      </c>
      <c r="J24" s="12">
        <v>0</v>
      </c>
      <c r="K24" s="12">
        <v>0</v>
      </c>
      <c r="L24" s="154">
        <v>23</v>
      </c>
      <c r="M24" s="13">
        <f t="shared" ref="M24:M42" si="0">SUM(B24:L24)</f>
        <v>27</v>
      </c>
    </row>
    <row r="25" spans="1:28" s="15" customFormat="1" x14ac:dyDescent="0.35">
      <c r="A25" s="8" t="s">
        <v>27</v>
      </c>
      <c r="B25" s="12">
        <v>0</v>
      </c>
      <c r="C25" s="12">
        <v>4</v>
      </c>
      <c r="D25" s="12">
        <v>2</v>
      </c>
      <c r="E25" s="12">
        <v>2</v>
      </c>
      <c r="F25" s="12">
        <v>0</v>
      </c>
      <c r="G25" s="12">
        <v>0</v>
      </c>
      <c r="H25" s="12">
        <v>0</v>
      </c>
      <c r="I25" s="12">
        <v>0</v>
      </c>
      <c r="J25" s="12">
        <v>0</v>
      </c>
      <c r="K25" s="12">
        <v>0</v>
      </c>
      <c r="L25" s="154">
        <v>42</v>
      </c>
      <c r="M25" s="13">
        <f t="shared" si="0"/>
        <v>50</v>
      </c>
    </row>
    <row r="26" spans="1:28" s="15" customFormat="1" x14ac:dyDescent="0.35">
      <c r="A26" s="8" t="s">
        <v>28</v>
      </c>
      <c r="B26" s="12">
        <v>2</v>
      </c>
      <c r="C26" s="12">
        <v>2</v>
      </c>
      <c r="D26" s="12">
        <v>6</v>
      </c>
      <c r="E26" s="12">
        <v>1</v>
      </c>
      <c r="F26" s="12">
        <v>0</v>
      </c>
      <c r="G26" s="12">
        <v>0</v>
      </c>
      <c r="H26" s="12">
        <v>0</v>
      </c>
      <c r="I26" s="12">
        <v>0</v>
      </c>
      <c r="J26" s="12">
        <v>0</v>
      </c>
      <c r="K26" s="12">
        <v>0</v>
      </c>
      <c r="L26" s="154">
        <v>36</v>
      </c>
      <c r="M26" s="13">
        <f t="shared" si="0"/>
        <v>47</v>
      </c>
    </row>
    <row r="27" spans="1:28" s="15" customFormat="1" x14ac:dyDescent="0.35">
      <c r="A27" s="8" t="s">
        <v>29</v>
      </c>
      <c r="B27" s="12">
        <v>6</v>
      </c>
      <c r="C27" s="12">
        <v>61</v>
      </c>
      <c r="D27" s="12">
        <v>59</v>
      </c>
      <c r="E27" s="12">
        <v>21</v>
      </c>
      <c r="F27" s="12">
        <v>2</v>
      </c>
      <c r="G27" s="12">
        <v>3</v>
      </c>
      <c r="H27" s="12">
        <v>1</v>
      </c>
      <c r="I27" s="12">
        <v>0</v>
      </c>
      <c r="J27" s="12">
        <v>0</v>
      </c>
      <c r="K27" s="12">
        <v>9</v>
      </c>
      <c r="L27" s="154">
        <v>791</v>
      </c>
      <c r="M27" s="13">
        <f t="shared" si="0"/>
        <v>953</v>
      </c>
      <c r="N27" s="17"/>
    </row>
    <row r="28" spans="1:28" s="15" customFormat="1" x14ac:dyDescent="0.35">
      <c r="A28" s="8" t="s">
        <v>30</v>
      </c>
      <c r="B28" s="12">
        <v>3</v>
      </c>
      <c r="C28" s="12">
        <v>4</v>
      </c>
      <c r="D28" s="12">
        <v>4</v>
      </c>
      <c r="E28" s="12">
        <v>2</v>
      </c>
      <c r="F28" s="12">
        <v>1</v>
      </c>
      <c r="G28" s="12">
        <v>1</v>
      </c>
      <c r="H28" s="12">
        <v>0</v>
      </c>
      <c r="I28" s="12">
        <v>1</v>
      </c>
      <c r="J28" s="12">
        <v>0</v>
      </c>
      <c r="K28" s="12">
        <v>0</v>
      </c>
      <c r="L28" s="154">
        <v>46</v>
      </c>
      <c r="M28" s="13">
        <f t="shared" si="0"/>
        <v>62</v>
      </c>
    </row>
    <row r="29" spans="1:28" s="15" customFormat="1" x14ac:dyDescent="0.35">
      <c r="A29" s="8" t="s">
        <v>31</v>
      </c>
      <c r="B29" s="12">
        <v>2</v>
      </c>
      <c r="C29" s="12">
        <v>11</v>
      </c>
      <c r="D29" s="12">
        <v>10</v>
      </c>
      <c r="E29" s="12">
        <v>6</v>
      </c>
      <c r="F29" s="12">
        <v>2</v>
      </c>
      <c r="G29" s="12">
        <v>1</v>
      </c>
      <c r="H29" s="12">
        <v>1</v>
      </c>
      <c r="I29" s="12">
        <v>0</v>
      </c>
      <c r="J29" s="12">
        <v>0</v>
      </c>
      <c r="K29" s="12">
        <v>1</v>
      </c>
      <c r="L29" s="154">
        <v>83</v>
      </c>
      <c r="M29" s="13">
        <f t="shared" si="0"/>
        <v>117</v>
      </c>
    </row>
    <row r="30" spans="1:28" s="15" customFormat="1" x14ac:dyDescent="0.35">
      <c r="A30" s="8" t="s">
        <v>32</v>
      </c>
      <c r="B30" s="12">
        <v>0</v>
      </c>
      <c r="C30" s="12">
        <v>5</v>
      </c>
      <c r="D30" s="12">
        <v>8</v>
      </c>
      <c r="E30" s="12">
        <v>1</v>
      </c>
      <c r="F30" s="12">
        <v>0</v>
      </c>
      <c r="G30" s="12">
        <v>0</v>
      </c>
      <c r="H30" s="12">
        <v>2</v>
      </c>
      <c r="I30" s="12">
        <v>0</v>
      </c>
      <c r="J30" s="12">
        <v>0</v>
      </c>
      <c r="K30" s="12">
        <v>0</v>
      </c>
      <c r="L30" s="154">
        <v>114</v>
      </c>
      <c r="M30" s="13">
        <f t="shared" si="0"/>
        <v>130</v>
      </c>
    </row>
    <row r="31" spans="1:28" s="15" customFormat="1" x14ac:dyDescent="0.35">
      <c r="A31" s="8" t="s">
        <v>33</v>
      </c>
      <c r="B31" s="12">
        <v>0</v>
      </c>
      <c r="C31" s="12">
        <v>2</v>
      </c>
      <c r="D31" s="12">
        <v>5</v>
      </c>
      <c r="E31" s="12">
        <v>0</v>
      </c>
      <c r="F31" s="12">
        <v>0</v>
      </c>
      <c r="G31" s="12">
        <v>0</v>
      </c>
      <c r="H31" s="12">
        <v>1</v>
      </c>
      <c r="I31" s="12">
        <v>0</v>
      </c>
      <c r="J31" s="12">
        <v>0</v>
      </c>
      <c r="K31" s="12">
        <v>1</v>
      </c>
      <c r="L31" s="154">
        <v>49</v>
      </c>
      <c r="M31" s="13">
        <f t="shared" si="0"/>
        <v>58</v>
      </c>
    </row>
    <row r="32" spans="1:28" s="15" customFormat="1" x14ac:dyDescent="0.35">
      <c r="A32" s="8" t="s">
        <v>34</v>
      </c>
      <c r="B32" s="12">
        <v>4</v>
      </c>
      <c r="C32" s="12">
        <v>15</v>
      </c>
      <c r="D32" s="12">
        <v>6</v>
      </c>
      <c r="E32" s="12">
        <v>3</v>
      </c>
      <c r="F32" s="12">
        <v>0</v>
      </c>
      <c r="G32" s="12">
        <v>1</v>
      </c>
      <c r="H32" s="12">
        <v>0</v>
      </c>
      <c r="I32" s="12">
        <v>0</v>
      </c>
      <c r="J32" s="12">
        <v>0</v>
      </c>
      <c r="K32" s="12">
        <v>0</v>
      </c>
      <c r="L32" s="154">
        <v>75</v>
      </c>
      <c r="M32" s="13">
        <f t="shared" si="0"/>
        <v>104</v>
      </c>
    </row>
    <row r="33" spans="1:29" s="15" customFormat="1" x14ac:dyDescent="0.35">
      <c r="A33" s="8" t="s">
        <v>35</v>
      </c>
      <c r="B33" s="12">
        <v>1</v>
      </c>
      <c r="C33" s="12">
        <v>10</v>
      </c>
      <c r="D33" s="12">
        <v>3</v>
      </c>
      <c r="E33" s="12">
        <v>1</v>
      </c>
      <c r="F33" s="12">
        <v>0</v>
      </c>
      <c r="G33" s="12">
        <v>0</v>
      </c>
      <c r="H33" s="12">
        <v>0</v>
      </c>
      <c r="I33" s="12">
        <v>0</v>
      </c>
      <c r="J33" s="12">
        <v>0</v>
      </c>
      <c r="K33" s="12">
        <v>2</v>
      </c>
      <c r="L33" s="154">
        <v>114</v>
      </c>
      <c r="M33" s="13">
        <f t="shared" si="0"/>
        <v>131</v>
      </c>
    </row>
    <row r="34" spans="1:29" s="15" customFormat="1" x14ac:dyDescent="0.35">
      <c r="A34" s="8" t="s">
        <v>36</v>
      </c>
      <c r="B34" s="12">
        <v>2</v>
      </c>
      <c r="C34" s="12">
        <v>19</v>
      </c>
      <c r="D34" s="12">
        <v>10</v>
      </c>
      <c r="E34" s="12">
        <v>4</v>
      </c>
      <c r="F34" s="12">
        <v>0</v>
      </c>
      <c r="G34" s="12">
        <v>1</v>
      </c>
      <c r="H34" s="12">
        <v>0</v>
      </c>
      <c r="I34" s="12">
        <v>0</v>
      </c>
      <c r="J34" s="12">
        <v>0</v>
      </c>
      <c r="K34" s="12">
        <v>0</v>
      </c>
      <c r="L34" s="154">
        <v>75</v>
      </c>
      <c r="M34" s="13">
        <f t="shared" si="0"/>
        <v>111</v>
      </c>
    </row>
    <row r="35" spans="1:29" s="15" customFormat="1" x14ac:dyDescent="0.35">
      <c r="A35" s="8" t="s">
        <v>37</v>
      </c>
      <c r="B35" s="12">
        <v>3</v>
      </c>
      <c r="C35" s="12">
        <v>4</v>
      </c>
      <c r="D35" s="12">
        <v>2</v>
      </c>
      <c r="E35" s="12">
        <v>1</v>
      </c>
      <c r="F35" s="12">
        <v>0</v>
      </c>
      <c r="G35" s="12">
        <v>0</v>
      </c>
      <c r="H35" s="12">
        <v>2</v>
      </c>
      <c r="I35" s="12">
        <v>0</v>
      </c>
      <c r="J35" s="12">
        <v>0</v>
      </c>
      <c r="K35" s="12">
        <v>1</v>
      </c>
      <c r="L35" s="154">
        <v>40</v>
      </c>
      <c r="M35" s="13">
        <f t="shared" si="0"/>
        <v>53</v>
      </c>
    </row>
    <row r="36" spans="1:29" s="15" customFormat="1" x14ac:dyDescent="0.35">
      <c r="A36" s="8" t="s">
        <v>38</v>
      </c>
      <c r="B36" s="12">
        <v>12</v>
      </c>
      <c r="C36" s="12">
        <v>63</v>
      </c>
      <c r="D36" s="12">
        <v>47</v>
      </c>
      <c r="E36" s="12">
        <v>23</v>
      </c>
      <c r="F36" s="12">
        <v>6</v>
      </c>
      <c r="G36" s="12">
        <v>3</v>
      </c>
      <c r="H36" s="12">
        <v>1</v>
      </c>
      <c r="I36" s="12">
        <v>0</v>
      </c>
      <c r="J36" s="12">
        <v>0</v>
      </c>
      <c r="K36" s="12">
        <v>7</v>
      </c>
      <c r="L36" s="154">
        <v>970</v>
      </c>
      <c r="M36" s="13">
        <f t="shared" si="0"/>
        <v>1132</v>
      </c>
    </row>
    <row r="37" spans="1:29" s="15" customFormat="1" x14ac:dyDescent="0.35">
      <c r="A37" s="8" t="s">
        <v>39</v>
      </c>
      <c r="B37" s="12">
        <v>0</v>
      </c>
      <c r="C37" s="12">
        <v>9</v>
      </c>
      <c r="D37" s="12">
        <v>5</v>
      </c>
      <c r="E37" s="12">
        <v>3</v>
      </c>
      <c r="F37" s="12">
        <v>0</v>
      </c>
      <c r="G37" s="12">
        <v>0</v>
      </c>
      <c r="H37" s="12">
        <v>1</v>
      </c>
      <c r="I37" s="12">
        <v>0</v>
      </c>
      <c r="J37" s="12">
        <v>0</v>
      </c>
      <c r="K37" s="12">
        <v>1</v>
      </c>
      <c r="L37" s="154">
        <v>52</v>
      </c>
      <c r="M37" s="13">
        <f t="shared" si="0"/>
        <v>71</v>
      </c>
    </row>
    <row r="38" spans="1:29" s="15" customFormat="1" x14ac:dyDescent="0.35">
      <c r="A38" s="8" t="s">
        <v>40</v>
      </c>
      <c r="B38" s="12">
        <v>0</v>
      </c>
      <c r="C38" s="12">
        <v>0</v>
      </c>
      <c r="D38" s="12">
        <v>0</v>
      </c>
      <c r="E38" s="12">
        <v>0</v>
      </c>
      <c r="F38" s="12">
        <v>0</v>
      </c>
      <c r="G38" s="12">
        <v>0</v>
      </c>
      <c r="H38" s="12">
        <v>0</v>
      </c>
      <c r="I38" s="12">
        <v>0</v>
      </c>
      <c r="J38" s="12">
        <v>0</v>
      </c>
      <c r="K38" s="12">
        <v>1</v>
      </c>
      <c r="L38" s="154">
        <v>6</v>
      </c>
      <c r="M38" s="13">
        <f t="shared" si="0"/>
        <v>7</v>
      </c>
    </row>
    <row r="39" spans="1:29" s="15" customFormat="1" x14ac:dyDescent="0.35">
      <c r="A39" s="8" t="s">
        <v>41</v>
      </c>
      <c r="B39" s="12">
        <v>3</v>
      </c>
      <c r="C39" s="12">
        <v>8</v>
      </c>
      <c r="D39" s="12">
        <v>5</v>
      </c>
      <c r="E39" s="12">
        <v>4</v>
      </c>
      <c r="F39" s="12">
        <v>1</v>
      </c>
      <c r="G39" s="12">
        <v>1</v>
      </c>
      <c r="H39" s="12">
        <v>0</v>
      </c>
      <c r="I39" s="12">
        <v>0</v>
      </c>
      <c r="J39" s="12">
        <v>0</v>
      </c>
      <c r="K39" s="12">
        <v>0</v>
      </c>
      <c r="L39" s="154">
        <v>84</v>
      </c>
      <c r="M39" s="13">
        <f t="shared" si="0"/>
        <v>106</v>
      </c>
    </row>
    <row r="40" spans="1:29" s="15" customFormat="1" x14ac:dyDescent="0.35">
      <c r="A40" s="8" t="s">
        <v>42</v>
      </c>
      <c r="B40" s="12">
        <v>11</v>
      </c>
      <c r="C40" s="12">
        <v>34</v>
      </c>
      <c r="D40" s="12">
        <v>17</v>
      </c>
      <c r="E40" s="12">
        <v>8</v>
      </c>
      <c r="F40" s="12">
        <v>3</v>
      </c>
      <c r="G40" s="12">
        <v>2</v>
      </c>
      <c r="H40" s="12">
        <v>0</v>
      </c>
      <c r="I40" s="12">
        <v>0</v>
      </c>
      <c r="J40" s="12">
        <v>0</v>
      </c>
      <c r="K40" s="12">
        <v>1</v>
      </c>
      <c r="L40" s="154">
        <v>254</v>
      </c>
      <c r="M40" s="13">
        <f t="shared" si="0"/>
        <v>330</v>
      </c>
      <c r="N40" s="17"/>
    </row>
    <row r="41" spans="1:29" s="15" customFormat="1" x14ac:dyDescent="0.35">
      <c r="A41" s="8" t="s">
        <v>43</v>
      </c>
      <c r="B41" s="12">
        <v>4</v>
      </c>
      <c r="C41" s="12">
        <v>15</v>
      </c>
      <c r="D41" s="12">
        <v>7</v>
      </c>
      <c r="E41" s="12">
        <v>1</v>
      </c>
      <c r="F41" s="12">
        <v>1</v>
      </c>
      <c r="G41" s="12">
        <v>1</v>
      </c>
      <c r="H41" s="12">
        <v>2</v>
      </c>
      <c r="I41" s="12">
        <v>0</v>
      </c>
      <c r="J41" s="12">
        <v>0</v>
      </c>
      <c r="K41" s="12">
        <v>2</v>
      </c>
      <c r="L41" s="154">
        <v>143</v>
      </c>
      <c r="M41" s="13">
        <f t="shared" si="0"/>
        <v>176</v>
      </c>
    </row>
    <row r="42" spans="1:29" s="15" customFormat="1" x14ac:dyDescent="0.35">
      <c r="A42" s="8" t="s">
        <v>44</v>
      </c>
      <c r="B42" s="12">
        <v>1</v>
      </c>
      <c r="C42" s="12">
        <v>11</v>
      </c>
      <c r="D42" s="12">
        <v>6</v>
      </c>
      <c r="E42" s="12">
        <v>1</v>
      </c>
      <c r="F42" s="12">
        <v>1</v>
      </c>
      <c r="G42" s="12">
        <v>0</v>
      </c>
      <c r="H42" s="12">
        <v>0</v>
      </c>
      <c r="I42" s="12">
        <v>0</v>
      </c>
      <c r="J42" s="12">
        <v>0</v>
      </c>
      <c r="K42" s="12">
        <v>1</v>
      </c>
      <c r="L42" s="154">
        <v>69</v>
      </c>
      <c r="M42" s="13">
        <f t="shared" si="0"/>
        <v>90</v>
      </c>
    </row>
    <row r="43" spans="1:29" s="15" customFormat="1" x14ac:dyDescent="0.35">
      <c r="A43" s="24" t="s">
        <v>45</v>
      </c>
      <c r="B43" s="30">
        <f t="shared" ref="B43:M43" si="1">SUM(B23:B42)</f>
        <v>70</v>
      </c>
      <c r="C43" s="30">
        <f t="shared" si="1"/>
        <v>334</v>
      </c>
      <c r="D43" s="30">
        <f t="shared" si="1"/>
        <v>227</v>
      </c>
      <c r="E43" s="30">
        <f t="shared" si="1"/>
        <v>90</v>
      </c>
      <c r="F43" s="30">
        <f t="shared" si="1"/>
        <v>17</v>
      </c>
      <c r="G43" s="30">
        <f t="shared" si="1"/>
        <v>14</v>
      </c>
      <c r="H43" s="30">
        <f t="shared" si="1"/>
        <v>11</v>
      </c>
      <c r="I43" s="30">
        <f t="shared" si="1"/>
        <v>2</v>
      </c>
      <c r="J43" s="30">
        <f t="shared" si="1"/>
        <v>0</v>
      </c>
      <c r="K43" s="30">
        <f t="shared" si="1"/>
        <v>35</v>
      </c>
      <c r="L43" s="135">
        <f t="shared" si="1"/>
        <v>3578</v>
      </c>
      <c r="M43" s="30">
        <f t="shared" si="1"/>
        <v>4378</v>
      </c>
      <c r="N43" s="17"/>
    </row>
    <row r="44" spans="1:29" s="15" customFormat="1" x14ac:dyDescent="0.35">
      <c r="A44" s="171"/>
      <c r="B44" s="125"/>
      <c r="C44" s="125"/>
      <c r="D44" s="125"/>
      <c r="E44" s="125"/>
      <c r="F44" s="125"/>
      <c r="G44" s="125"/>
      <c r="H44" s="125"/>
      <c r="I44" s="125"/>
      <c r="J44" s="125"/>
      <c r="K44" s="125"/>
      <c r="L44" s="145"/>
      <c r="M44" s="125"/>
      <c r="N44" s="17"/>
    </row>
    <row r="45" spans="1:29" ht="21" customHeight="1" x14ac:dyDescent="0.35">
      <c r="A45" s="208" t="s">
        <v>216</v>
      </c>
      <c r="B45" s="208"/>
      <c r="C45" s="208"/>
      <c r="D45" s="208"/>
      <c r="E45" s="208"/>
      <c r="F45" s="208"/>
      <c r="G45" s="208"/>
      <c r="H45" s="208"/>
      <c r="I45" s="208"/>
      <c r="J45" s="208"/>
      <c r="K45" s="208"/>
      <c r="L45" s="208"/>
      <c r="M45" s="208"/>
      <c r="N45" s="19"/>
      <c r="O45" s="19"/>
      <c r="P45" s="19"/>
      <c r="Q45" s="19"/>
      <c r="R45" s="19"/>
      <c r="S45" s="19"/>
      <c r="T45" s="19"/>
      <c r="U45" s="19"/>
      <c r="V45" s="19"/>
      <c r="W45" s="19"/>
      <c r="X45" s="19"/>
      <c r="Y45" s="19"/>
      <c r="Z45" s="19"/>
      <c r="AA45" s="19"/>
      <c r="AB45" s="19"/>
      <c r="AC45" s="19"/>
    </row>
    <row r="46" spans="1:29" x14ac:dyDescent="0.35">
      <c r="A46" s="170"/>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row>
    <row r="47" spans="1:29" s="15" customFormat="1" ht="27.75" customHeight="1" x14ac:dyDescent="0.35">
      <c r="A47" s="190" t="s">
        <v>266</v>
      </c>
      <c r="B47" s="190"/>
      <c r="C47" s="190"/>
      <c r="D47" s="190"/>
      <c r="E47" s="190"/>
      <c r="F47" s="190"/>
      <c r="G47" s="190"/>
      <c r="H47" s="190"/>
      <c r="I47" s="190"/>
      <c r="J47" s="190"/>
      <c r="K47" s="190"/>
      <c r="L47" s="190"/>
      <c r="M47" s="190"/>
      <c r="N47" s="67"/>
      <c r="O47" s="67"/>
      <c r="P47" s="67"/>
      <c r="Q47" s="67"/>
      <c r="R47" s="67"/>
      <c r="S47" s="67"/>
      <c r="T47" s="67"/>
      <c r="U47" s="67"/>
      <c r="V47" s="67"/>
      <c r="W47" s="67"/>
      <c r="X47" s="67"/>
      <c r="Y47" s="67"/>
      <c r="Z47" s="67"/>
      <c r="AA47" s="67"/>
      <c r="AB47" s="67"/>
      <c r="AC47" s="67"/>
    </row>
    <row r="48" spans="1:29" s="15" customFormat="1" ht="15" customHeight="1" x14ac:dyDescent="0.35">
      <c r="A48" s="187" t="s">
        <v>14</v>
      </c>
      <c r="B48" s="186" t="s">
        <v>138</v>
      </c>
      <c r="C48" s="186"/>
      <c r="D48" s="186"/>
      <c r="E48" s="186"/>
      <c r="F48" s="186"/>
      <c r="G48" s="186"/>
      <c r="H48" s="186"/>
      <c r="I48" s="186"/>
      <c r="J48" s="186"/>
      <c r="K48" s="186"/>
      <c r="L48" s="186"/>
      <c r="M48" s="186" t="s">
        <v>24</v>
      </c>
    </row>
    <row r="49" spans="1:23" s="15" customFormat="1" ht="30" x14ac:dyDescent="0.35">
      <c r="A49" s="187"/>
      <c r="B49" s="22" t="s">
        <v>127</v>
      </c>
      <c r="C49" s="22" t="s">
        <v>128</v>
      </c>
      <c r="D49" s="22" t="s">
        <v>129</v>
      </c>
      <c r="E49" s="22" t="s">
        <v>130</v>
      </c>
      <c r="F49" s="22" t="s">
        <v>131</v>
      </c>
      <c r="G49" s="22" t="s">
        <v>132</v>
      </c>
      <c r="H49" s="109" t="s">
        <v>133</v>
      </c>
      <c r="I49" s="22" t="s">
        <v>134</v>
      </c>
      <c r="J49" s="22" t="s">
        <v>135</v>
      </c>
      <c r="K49" s="22" t="s">
        <v>136</v>
      </c>
      <c r="L49" s="22" t="s">
        <v>137</v>
      </c>
      <c r="M49" s="23" t="s">
        <v>24</v>
      </c>
    </row>
    <row r="50" spans="1:23" s="15" customFormat="1" x14ac:dyDescent="0.35">
      <c r="A50" s="8" t="s">
        <v>25</v>
      </c>
      <c r="B50" s="12">
        <v>8</v>
      </c>
      <c r="C50" s="12">
        <v>62</v>
      </c>
      <c r="D50" s="12">
        <v>57</v>
      </c>
      <c r="E50" s="12">
        <v>9</v>
      </c>
      <c r="F50" s="12">
        <v>1</v>
      </c>
      <c r="G50" s="12">
        <v>0</v>
      </c>
      <c r="H50" s="12">
        <v>0</v>
      </c>
      <c r="I50" s="12">
        <v>0</v>
      </c>
      <c r="J50" s="12">
        <v>0</v>
      </c>
      <c r="K50" s="12">
        <v>6</v>
      </c>
      <c r="L50" s="12">
        <v>480</v>
      </c>
      <c r="M50" s="13">
        <f>SUM(B50:L50)</f>
        <v>623</v>
      </c>
      <c r="O50" s="17"/>
    </row>
    <row r="51" spans="1:23" s="15" customFormat="1" x14ac:dyDescent="0.35">
      <c r="A51" s="8" t="s">
        <v>26</v>
      </c>
      <c r="B51" s="12">
        <v>1</v>
      </c>
      <c r="C51" s="12">
        <v>3</v>
      </c>
      <c r="D51" s="12">
        <v>3</v>
      </c>
      <c r="E51" s="12">
        <v>0</v>
      </c>
      <c r="F51" s="12">
        <v>0</v>
      </c>
      <c r="G51" s="12">
        <v>0</v>
      </c>
      <c r="H51" s="12">
        <v>0</v>
      </c>
      <c r="I51" s="12">
        <v>0</v>
      </c>
      <c r="J51" s="12">
        <v>0</v>
      </c>
      <c r="K51" s="12">
        <v>0</v>
      </c>
      <c r="L51" s="12">
        <v>20</v>
      </c>
      <c r="M51" s="13">
        <f t="shared" ref="M51:M69" si="2">SUM(B51:L51)</f>
        <v>27</v>
      </c>
      <c r="O51" s="17"/>
    </row>
    <row r="52" spans="1:23" s="15" customFormat="1" x14ac:dyDescent="0.35">
      <c r="A52" s="8" t="s">
        <v>27</v>
      </c>
      <c r="B52" s="12">
        <v>3</v>
      </c>
      <c r="C52" s="12">
        <v>3</v>
      </c>
      <c r="D52" s="12">
        <v>8</v>
      </c>
      <c r="E52" s="12">
        <v>0</v>
      </c>
      <c r="F52" s="12">
        <v>1</v>
      </c>
      <c r="G52" s="12">
        <v>0</v>
      </c>
      <c r="H52" s="12">
        <v>0</v>
      </c>
      <c r="I52" s="12">
        <v>0</v>
      </c>
      <c r="J52" s="12">
        <v>0</v>
      </c>
      <c r="K52" s="12">
        <v>0</v>
      </c>
      <c r="L52" s="12">
        <v>35</v>
      </c>
      <c r="M52" s="13">
        <f t="shared" si="2"/>
        <v>50</v>
      </c>
      <c r="O52" s="17"/>
    </row>
    <row r="53" spans="1:23" s="15" customFormat="1" x14ac:dyDescent="0.35">
      <c r="A53" s="8" t="s">
        <v>28</v>
      </c>
      <c r="B53" s="12">
        <v>0</v>
      </c>
      <c r="C53" s="12">
        <v>6</v>
      </c>
      <c r="D53" s="12">
        <v>5</v>
      </c>
      <c r="E53" s="12">
        <v>2</v>
      </c>
      <c r="F53" s="12">
        <v>0</v>
      </c>
      <c r="G53" s="12">
        <v>0</v>
      </c>
      <c r="H53" s="12">
        <v>0</v>
      </c>
      <c r="I53" s="12">
        <v>0</v>
      </c>
      <c r="J53" s="12">
        <v>0</v>
      </c>
      <c r="K53" s="12">
        <v>0</v>
      </c>
      <c r="L53" s="12">
        <v>34</v>
      </c>
      <c r="M53" s="13">
        <f t="shared" si="2"/>
        <v>47</v>
      </c>
      <c r="O53" s="17"/>
    </row>
    <row r="54" spans="1:23" s="15" customFormat="1" x14ac:dyDescent="0.35">
      <c r="A54" s="8" t="s">
        <v>29</v>
      </c>
      <c r="B54" s="12">
        <v>4</v>
      </c>
      <c r="C54" s="12">
        <v>69</v>
      </c>
      <c r="D54" s="12">
        <v>68</v>
      </c>
      <c r="E54" s="12">
        <v>32</v>
      </c>
      <c r="F54" s="12">
        <v>4</v>
      </c>
      <c r="G54" s="12">
        <v>5</v>
      </c>
      <c r="H54" s="12">
        <v>4</v>
      </c>
      <c r="I54" s="12">
        <v>0</v>
      </c>
      <c r="J54" s="12">
        <v>0</v>
      </c>
      <c r="K54" s="12">
        <v>11</v>
      </c>
      <c r="L54" s="12">
        <v>756</v>
      </c>
      <c r="M54" s="13">
        <f t="shared" si="2"/>
        <v>953</v>
      </c>
      <c r="N54" s="17"/>
      <c r="O54" s="17"/>
      <c r="W54" s="17"/>
    </row>
    <row r="55" spans="1:23" s="15" customFormat="1" x14ac:dyDescent="0.35">
      <c r="A55" s="8" t="s">
        <v>30</v>
      </c>
      <c r="B55" s="12">
        <v>0</v>
      </c>
      <c r="C55" s="12">
        <v>2</v>
      </c>
      <c r="D55" s="12">
        <v>11</v>
      </c>
      <c r="E55" s="12">
        <v>3</v>
      </c>
      <c r="F55" s="12">
        <v>1</v>
      </c>
      <c r="G55" s="12">
        <v>1</v>
      </c>
      <c r="H55" s="12">
        <v>1</v>
      </c>
      <c r="I55" s="12">
        <v>0</v>
      </c>
      <c r="J55" s="12">
        <v>0</v>
      </c>
      <c r="K55" s="12">
        <v>1</v>
      </c>
      <c r="L55" s="12">
        <v>42</v>
      </c>
      <c r="M55" s="13">
        <f t="shared" si="2"/>
        <v>62</v>
      </c>
      <c r="O55" s="17"/>
    </row>
    <row r="56" spans="1:23" s="15" customFormat="1" x14ac:dyDescent="0.35">
      <c r="A56" s="8" t="s">
        <v>31</v>
      </c>
      <c r="B56" s="12">
        <v>2</v>
      </c>
      <c r="C56" s="12">
        <v>7</v>
      </c>
      <c r="D56" s="12">
        <v>18</v>
      </c>
      <c r="E56" s="12">
        <v>7</v>
      </c>
      <c r="F56" s="12">
        <v>3</v>
      </c>
      <c r="G56" s="12">
        <v>1</v>
      </c>
      <c r="H56" s="12">
        <v>1</v>
      </c>
      <c r="I56" s="12">
        <v>0</v>
      </c>
      <c r="J56" s="12">
        <v>0</v>
      </c>
      <c r="K56" s="12">
        <v>1</v>
      </c>
      <c r="L56" s="12">
        <v>77</v>
      </c>
      <c r="M56" s="13">
        <f t="shared" si="2"/>
        <v>117</v>
      </c>
      <c r="O56" s="17"/>
    </row>
    <row r="57" spans="1:23" s="15" customFormat="1" x14ac:dyDescent="0.35">
      <c r="A57" s="8" t="s">
        <v>32</v>
      </c>
      <c r="B57" s="12">
        <v>1</v>
      </c>
      <c r="C57" s="12">
        <v>4</v>
      </c>
      <c r="D57" s="12">
        <v>7</v>
      </c>
      <c r="E57" s="12">
        <v>5</v>
      </c>
      <c r="F57" s="12">
        <v>1</v>
      </c>
      <c r="G57" s="12">
        <v>0</v>
      </c>
      <c r="H57" s="12">
        <v>1</v>
      </c>
      <c r="I57" s="12">
        <v>0</v>
      </c>
      <c r="J57" s="12">
        <v>0</v>
      </c>
      <c r="K57" s="12">
        <v>0</v>
      </c>
      <c r="L57" s="12">
        <v>111</v>
      </c>
      <c r="M57" s="13">
        <f t="shared" si="2"/>
        <v>130</v>
      </c>
      <c r="O57" s="17"/>
    </row>
    <row r="58" spans="1:23" s="15" customFormat="1" x14ac:dyDescent="0.35">
      <c r="A58" s="8" t="s">
        <v>33</v>
      </c>
      <c r="B58" s="12">
        <v>0</v>
      </c>
      <c r="C58" s="12">
        <v>11</v>
      </c>
      <c r="D58" s="12">
        <v>10</v>
      </c>
      <c r="E58" s="12">
        <v>1</v>
      </c>
      <c r="F58" s="12">
        <v>0</v>
      </c>
      <c r="G58" s="12">
        <v>1</v>
      </c>
      <c r="H58" s="12">
        <v>0</v>
      </c>
      <c r="I58" s="12">
        <v>0</v>
      </c>
      <c r="J58" s="12">
        <v>0</v>
      </c>
      <c r="K58" s="12">
        <v>1</v>
      </c>
      <c r="L58" s="12">
        <v>34</v>
      </c>
      <c r="M58" s="13">
        <f t="shared" si="2"/>
        <v>58</v>
      </c>
      <c r="O58" s="17"/>
    </row>
    <row r="59" spans="1:23" s="15" customFormat="1" x14ac:dyDescent="0.35">
      <c r="A59" s="8" t="s">
        <v>34</v>
      </c>
      <c r="B59" s="12">
        <v>2</v>
      </c>
      <c r="C59" s="12">
        <v>8</v>
      </c>
      <c r="D59" s="12">
        <v>9</v>
      </c>
      <c r="E59" s="12">
        <v>2</v>
      </c>
      <c r="F59" s="12">
        <v>3</v>
      </c>
      <c r="G59" s="12">
        <v>4</v>
      </c>
      <c r="H59" s="12">
        <v>1</v>
      </c>
      <c r="I59" s="12">
        <v>0</v>
      </c>
      <c r="J59" s="12">
        <v>0</v>
      </c>
      <c r="K59" s="12">
        <v>1</v>
      </c>
      <c r="L59" s="12">
        <v>74</v>
      </c>
      <c r="M59" s="13">
        <f t="shared" si="2"/>
        <v>104</v>
      </c>
      <c r="O59" s="17"/>
    </row>
    <row r="60" spans="1:23" s="15" customFormat="1" x14ac:dyDescent="0.35">
      <c r="A60" s="8" t="s">
        <v>35</v>
      </c>
      <c r="B60" s="12">
        <v>0</v>
      </c>
      <c r="C60" s="12">
        <v>6</v>
      </c>
      <c r="D60" s="12">
        <v>10</v>
      </c>
      <c r="E60" s="12">
        <v>6</v>
      </c>
      <c r="F60" s="12">
        <v>1</v>
      </c>
      <c r="G60" s="12">
        <v>0</v>
      </c>
      <c r="H60" s="12">
        <v>0</v>
      </c>
      <c r="I60" s="12">
        <v>0</v>
      </c>
      <c r="J60" s="12">
        <v>0</v>
      </c>
      <c r="K60" s="12">
        <v>2</v>
      </c>
      <c r="L60" s="12">
        <v>106</v>
      </c>
      <c r="M60" s="13">
        <f t="shared" si="2"/>
        <v>131</v>
      </c>
      <c r="O60" s="17"/>
    </row>
    <row r="61" spans="1:23" s="15" customFormat="1" x14ac:dyDescent="0.35">
      <c r="A61" s="8" t="s">
        <v>36</v>
      </c>
      <c r="B61" s="12">
        <v>2</v>
      </c>
      <c r="C61" s="12">
        <v>9</v>
      </c>
      <c r="D61" s="12">
        <v>18</v>
      </c>
      <c r="E61" s="12">
        <v>15</v>
      </c>
      <c r="F61" s="12">
        <v>1</v>
      </c>
      <c r="G61" s="12">
        <v>2</v>
      </c>
      <c r="H61" s="12">
        <v>1</v>
      </c>
      <c r="I61" s="12">
        <v>0</v>
      </c>
      <c r="J61" s="12">
        <v>0</v>
      </c>
      <c r="K61" s="12">
        <v>1</v>
      </c>
      <c r="L61" s="12">
        <v>62</v>
      </c>
      <c r="M61" s="13">
        <f t="shared" si="2"/>
        <v>111</v>
      </c>
      <c r="O61" s="17"/>
    </row>
    <row r="62" spans="1:23" s="15" customFormat="1" x14ac:dyDescent="0.35">
      <c r="A62" s="8" t="s">
        <v>37</v>
      </c>
      <c r="B62" s="12">
        <v>0</v>
      </c>
      <c r="C62" s="12">
        <v>2</v>
      </c>
      <c r="D62" s="12">
        <v>2</v>
      </c>
      <c r="E62" s="12">
        <v>7</v>
      </c>
      <c r="F62" s="12">
        <v>4</v>
      </c>
      <c r="G62" s="12">
        <v>0</v>
      </c>
      <c r="H62" s="12">
        <v>0</v>
      </c>
      <c r="I62" s="12">
        <v>0</v>
      </c>
      <c r="J62" s="12">
        <v>0</v>
      </c>
      <c r="K62" s="12">
        <v>1</v>
      </c>
      <c r="L62" s="12">
        <v>37</v>
      </c>
      <c r="M62" s="13">
        <f t="shared" si="2"/>
        <v>53</v>
      </c>
      <c r="O62" s="17"/>
    </row>
    <row r="63" spans="1:23" s="15" customFormat="1" x14ac:dyDescent="0.35">
      <c r="A63" s="8" t="s">
        <v>38</v>
      </c>
      <c r="B63" s="12">
        <v>6</v>
      </c>
      <c r="C63" s="12">
        <v>74</v>
      </c>
      <c r="D63" s="12">
        <v>88</v>
      </c>
      <c r="E63" s="12">
        <v>28</v>
      </c>
      <c r="F63" s="12">
        <v>3</v>
      </c>
      <c r="G63" s="12">
        <v>3</v>
      </c>
      <c r="H63" s="12">
        <v>2</v>
      </c>
      <c r="I63" s="12">
        <v>0</v>
      </c>
      <c r="J63" s="12">
        <v>0</v>
      </c>
      <c r="K63" s="12">
        <v>6</v>
      </c>
      <c r="L63" s="12">
        <v>922</v>
      </c>
      <c r="M63" s="13">
        <f t="shared" si="2"/>
        <v>1132</v>
      </c>
      <c r="O63" s="17"/>
    </row>
    <row r="64" spans="1:23" s="15" customFormat="1" x14ac:dyDescent="0.35">
      <c r="A64" s="8" t="s">
        <v>39</v>
      </c>
      <c r="B64" s="12">
        <v>1</v>
      </c>
      <c r="C64" s="12">
        <v>9</v>
      </c>
      <c r="D64" s="12">
        <v>10</v>
      </c>
      <c r="E64" s="12">
        <v>8</v>
      </c>
      <c r="F64" s="12">
        <v>1</v>
      </c>
      <c r="G64" s="12">
        <v>0</v>
      </c>
      <c r="H64" s="12">
        <v>0</v>
      </c>
      <c r="I64" s="12">
        <v>0</v>
      </c>
      <c r="J64" s="12">
        <v>0</v>
      </c>
      <c r="K64" s="12">
        <v>0</v>
      </c>
      <c r="L64" s="12">
        <v>42</v>
      </c>
      <c r="M64" s="13">
        <f t="shared" si="2"/>
        <v>71</v>
      </c>
      <c r="O64" s="17"/>
    </row>
    <row r="65" spans="1:29" s="15" customFormat="1" x14ac:dyDescent="0.35">
      <c r="A65" s="8" t="s">
        <v>40</v>
      </c>
      <c r="B65" s="12">
        <v>0</v>
      </c>
      <c r="C65" s="12">
        <v>0</v>
      </c>
      <c r="D65" s="12">
        <v>0</v>
      </c>
      <c r="E65" s="12">
        <v>0</v>
      </c>
      <c r="F65" s="12">
        <v>0</v>
      </c>
      <c r="G65" s="12">
        <v>0</v>
      </c>
      <c r="H65" s="12">
        <v>0</v>
      </c>
      <c r="I65" s="12">
        <v>0</v>
      </c>
      <c r="J65" s="12">
        <v>0</v>
      </c>
      <c r="K65" s="12">
        <v>1</v>
      </c>
      <c r="L65" s="12">
        <v>6</v>
      </c>
      <c r="M65" s="13">
        <f t="shared" si="2"/>
        <v>7</v>
      </c>
      <c r="O65" s="17"/>
    </row>
    <row r="66" spans="1:29" s="15" customFormat="1" x14ac:dyDescent="0.35">
      <c r="A66" s="8" t="s">
        <v>41</v>
      </c>
      <c r="B66" s="12">
        <v>0</v>
      </c>
      <c r="C66" s="12">
        <v>10</v>
      </c>
      <c r="D66" s="12">
        <v>6</v>
      </c>
      <c r="E66" s="12">
        <v>1</v>
      </c>
      <c r="F66" s="12">
        <v>1</v>
      </c>
      <c r="G66" s="12">
        <v>0</v>
      </c>
      <c r="H66" s="12">
        <v>0</v>
      </c>
      <c r="I66" s="12">
        <v>0</v>
      </c>
      <c r="J66" s="12">
        <v>0</v>
      </c>
      <c r="K66" s="12">
        <v>0</v>
      </c>
      <c r="L66" s="12">
        <v>88</v>
      </c>
      <c r="M66" s="13">
        <f t="shared" si="2"/>
        <v>106</v>
      </c>
      <c r="O66" s="17"/>
    </row>
    <row r="67" spans="1:29" s="15" customFormat="1" x14ac:dyDescent="0.35">
      <c r="A67" s="8" t="s">
        <v>42</v>
      </c>
      <c r="B67" s="12">
        <v>3</v>
      </c>
      <c r="C67" s="12">
        <v>43</v>
      </c>
      <c r="D67" s="12">
        <v>43</v>
      </c>
      <c r="E67" s="12">
        <v>16</v>
      </c>
      <c r="F67" s="12">
        <v>4</v>
      </c>
      <c r="G67" s="12">
        <v>5</v>
      </c>
      <c r="H67" s="12">
        <v>2</v>
      </c>
      <c r="I67" s="12">
        <v>0</v>
      </c>
      <c r="J67" s="12">
        <v>0</v>
      </c>
      <c r="K67" s="12">
        <v>3</v>
      </c>
      <c r="L67" s="12">
        <v>211</v>
      </c>
      <c r="M67" s="13">
        <f t="shared" si="2"/>
        <v>330</v>
      </c>
      <c r="N67" s="17"/>
      <c r="O67" s="17"/>
      <c r="W67" s="17"/>
    </row>
    <row r="68" spans="1:29" s="15" customFormat="1" x14ac:dyDescent="0.35">
      <c r="A68" s="8" t="s">
        <v>43</v>
      </c>
      <c r="B68" s="12">
        <v>0</v>
      </c>
      <c r="C68" s="12">
        <v>15</v>
      </c>
      <c r="D68" s="12">
        <v>16</v>
      </c>
      <c r="E68" s="12">
        <v>5</v>
      </c>
      <c r="F68" s="12">
        <v>3</v>
      </c>
      <c r="G68" s="12">
        <v>2</v>
      </c>
      <c r="H68" s="12">
        <v>1</v>
      </c>
      <c r="I68" s="12">
        <v>1</v>
      </c>
      <c r="J68" s="12">
        <v>0</v>
      </c>
      <c r="K68" s="12">
        <v>2</v>
      </c>
      <c r="L68" s="12">
        <v>131</v>
      </c>
      <c r="M68" s="13">
        <f t="shared" si="2"/>
        <v>176</v>
      </c>
      <c r="O68" s="17"/>
    </row>
    <row r="69" spans="1:29" s="15" customFormat="1" x14ac:dyDescent="0.35">
      <c r="A69" s="8" t="s">
        <v>44</v>
      </c>
      <c r="B69" s="12">
        <v>1</v>
      </c>
      <c r="C69" s="12">
        <v>11</v>
      </c>
      <c r="D69" s="12">
        <v>13</v>
      </c>
      <c r="E69" s="12">
        <v>5</v>
      </c>
      <c r="F69" s="12">
        <v>1</v>
      </c>
      <c r="G69" s="12">
        <v>1</v>
      </c>
      <c r="H69" s="12">
        <v>0</v>
      </c>
      <c r="I69" s="12">
        <v>0</v>
      </c>
      <c r="J69" s="12">
        <v>0</v>
      </c>
      <c r="K69" s="12">
        <v>1</v>
      </c>
      <c r="L69" s="12">
        <v>57</v>
      </c>
      <c r="M69" s="13">
        <f t="shared" si="2"/>
        <v>90</v>
      </c>
      <c r="O69" s="17"/>
    </row>
    <row r="70" spans="1:29" s="15" customFormat="1" x14ac:dyDescent="0.35">
      <c r="A70" s="24" t="s">
        <v>45</v>
      </c>
      <c r="B70" s="30">
        <f t="shared" ref="B70:M70" si="3">SUM(B50:B69)</f>
        <v>34</v>
      </c>
      <c r="C70" s="30">
        <f t="shared" si="3"/>
        <v>354</v>
      </c>
      <c r="D70" s="30">
        <f t="shared" si="3"/>
        <v>402</v>
      </c>
      <c r="E70" s="30">
        <f t="shared" si="3"/>
        <v>152</v>
      </c>
      <c r="F70" s="30">
        <f t="shared" si="3"/>
        <v>33</v>
      </c>
      <c r="G70" s="30">
        <f t="shared" si="3"/>
        <v>25</v>
      </c>
      <c r="H70" s="30">
        <f t="shared" si="3"/>
        <v>14</v>
      </c>
      <c r="I70" s="30">
        <f t="shared" si="3"/>
        <v>1</v>
      </c>
      <c r="J70" s="30">
        <f t="shared" si="3"/>
        <v>0</v>
      </c>
      <c r="K70" s="30">
        <f t="shared" si="3"/>
        <v>38</v>
      </c>
      <c r="L70" s="30">
        <f t="shared" si="3"/>
        <v>3325</v>
      </c>
      <c r="M70" s="30">
        <f t="shared" si="3"/>
        <v>4378</v>
      </c>
      <c r="N70" s="17"/>
    </row>
    <row r="71" spans="1:29" s="15" customFormat="1" x14ac:dyDescent="0.35">
      <c r="A71" s="171"/>
      <c r="B71" s="125"/>
      <c r="C71" s="125"/>
      <c r="D71" s="125"/>
      <c r="E71" s="125"/>
      <c r="F71" s="125"/>
      <c r="G71" s="125"/>
      <c r="H71" s="125"/>
      <c r="I71" s="125"/>
      <c r="J71" s="125"/>
      <c r="K71" s="125"/>
      <c r="L71" s="125"/>
      <c r="M71" s="125"/>
      <c r="N71" s="17"/>
    </row>
    <row r="72" spans="1:29" ht="23.25" customHeight="1" x14ac:dyDescent="0.35">
      <c r="A72" s="208" t="s">
        <v>216</v>
      </c>
      <c r="B72" s="208"/>
      <c r="C72" s="208"/>
      <c r="D72" s="208"/>
      <c r="E72" s="208"/>
      <c r="F72" s="208"/>
      <c r="G72" s="208"/>
      <c r="H72" s="208"/>
      <c r="I72" s="208"/>
      <c r="J72" s="208"/>
      <c r="K72" s="208"/>
      <c r="L72" s="208"/>
      <c r="M72" s="208"/>
      <c r="N72" s="19"/>
      <c r="O72" s="19"/>
      <c r="P72" s="19"/>
      <c r="Q72" s="19"/>
      <c r="R72" s="19"/>
      <c r="S72" s="19"/>
      <c r="T72" s="19"/>
      <c r="U72" s="19"/>
      <c r="V72" s="19"/>
      <c r="W72" s="19"/>
      <c r="X72" s="19"/>
      <c r="Y72" s="19"/>
      <c r="Z72" s="19"/>
      <c r="AA72" s="19"/>
      <c r="AB72" s="19"/>
      <c r="AC72" s="19"/>
    </row>
    <row r="73" spans="1:29" x14ac:dyDescent="0.35">
      <c r="A73" s="170"/>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row>
    <row r="74" spans="1:29" s="15" customFormat="1" ht="30" customHeight="1" x14ac:dyDescent="0.35">
      <c r="A74" s="190" t="s">
        <v>267</v>
      </c>
      <c r="B74" s="190"/>
      <c r="C74" s="190"/>
      <c r="D74" s="190"/>
      <c r="E74" s="190"/>
      <c r="F74" s="190"/>
      <c r="G74" s="190"/>
      <c r="H74" s="190"/>
      <c r="I74" s="190"/>
      <c r="J74" s="190"/>
      <c r="K74" s="190"/>
      <c r="L74" s="190"/>
      <c r="M74" s="190"/>
      <c r="N74" s="67"/>
      <c r="O74" s="67"/>
      <c r="P74" s="67"/>
      <c r="Q74" s="67"/>
      <c r="R74" s="67"/>
      <c r="S74" s="67"/>
      <c r="T74" s="67"/>
      <c r="U74" s="67"/>
      <c r="V74" s="67"/>
      <c r="W74" s="67"/>
      <c r="X74" s="67"/>
      <c r="Y74" s="67"/>
      <c r="Z74" s="67"/>
      <c r="AA74" s="67"/>
      <c r="AB74" s="67"/>
      <c r="AC74" s="67"/>
    </row>
    <row r="75" spans="1:29" s="15" customFormat="1" ht="15" customHeight="1" x14ac:dyDescent="0.35">
      <c r="A75" s="187" t="s">
        <v>14</v>
      </c>
      <c r="B75" s="186" t="s">
        <v>139</v>
      </c>
      <c r="C75" s="186"/>
      <c r="D75" s="186"/>
      <c r="E75" s="186"/>
      <c r="F75" s="186"/>
      <c r="G75" s="186"/>
      <c r="H75" s="186"/>
      <c r="I75" s="186"/>
      <c r="J75" s="186"/>
      <c r="K75" s="186"/>
      <c r="L75" s="186"/>
      <c r="M75" s="186" t="s">
        <v>24</v>
      </c>
    </row>
    <row r="76" spans="1:29" s="15" customFormat="1" ht="30" x14ac:dyDescent="0.35">
      <c r="A76" s="187"/>
      <c r="B76" s="22" t="s">
        <v>127</v>
      </c>
      <c r="C76" s="22" t="s">
        <v>128</v>
      </c>
      <c r="D76" s="22" t="s">
        <v>129</v>
      </c>
      <c r="E76" s="22" t="s">
        <v>130</v>
      </c>
      <c r="F76" s="22" t="s">
        <v>131</v>
      </c>
      <c r="G76" s="22" t="s">
        <v>132</v>
      </c>
      <c r="H76" s="109" t="s">
        <v>133</v>
      </c>
      <c r="I76" s="22" t="s">
        <v>134</v>
      </c>
      <c r="J76" s="22" t="s">
        <v>135</v>
      </c>
      <c r="K76" s="22" t="s">
        <v>136</v>
      </c>
      <c r="L76" s="22" t="s">
        <v>137</v>
      </c>
      <c r="M76" s="23" t="s">
        <v>24</v>
      </c>
    </row>
    <row r="77" spans="1:29" s="15" customFormat="1" x14ac:dyDescent="0.35">
      <c r="A77" s="8" t="s">
        <v>25</v>
      </c>
      <c r="B77" s="12">
        <v>4</v>
      </c>
      <c r="C77" s="12">
        <v>30</v>
      </c>
      <c r="D77" s="12">
        <v>34</v>
      </c>
      <c r="E77" s="12">
        <v>3</v>
      </c>
      <c r="F77" s="12">
        <v>2</v>
      </c>
      <c r="G77" s="12">
        <v>1</v>
      </c>
      <c r="H77" s="12">
        <v>0</v>
      </c>
      <c r="I77" s="12">
        <v>0</v>
      </c>
      <c r="J77" s="12">
        <v>0</v>
      </c>
      <c r="K77" s="12">
        <v>5</v>
      </c>
      <c r="L77" s="12">
        <v>544</v>
      </c>
      <c r="M77" s="13">
        <f>SUM(B77:L77)</f>
        <v>623</v>
      </c>
    </row>
    <row r="78" spans="1:29" s="15" customFormat="1" x14ac:dyDescent="0.35">
      <c r="A78" s="8" t="s">
        <v>26</v>
      </c>
      <c r="B78" s="12">
        <v>0</v>
      </c>
      <c r="C78" s="12">
        <v>1</v>
      </c>
      <c r="D78" s="12">
        <v>1</v>
      </c>
      <c r="E78" s="12">
        <v>0</v>
      </c>
      <c r="F78" s="12">
        <v>0</v>
      </c>
      <c r="G78" s="12">
        <v>0</v>
      </c>
      <c r="H78" s="12">
        <v>0</v>
      </c>
      <c r="I78" s="12">
        <v>0</v>
      </c>
      <c r="J78" s="12">
        <v>0</v>
      </c>
      <c r="K78" s="12">
        <v>0</v>
      </c>
      <c r="L78" s="12">
        <v>25</v>
      </c>
      <c r="M78" s="13">
        <f t="shared" ref="M78:M96" si="4">SUM(B78:L78)</f>
        <v>27</v>
      </c>
    </row>
    <row r="79" spans="1:29" s="15" customFormat="1" x14ac:dyDescent="0.35">
      <c r="A79" s="8" t="s">
        <v>27</v>
      </c>
      <c r="B79" s="12">
        <v>0</v>
      </c>
      <c r="C79" s="12">
        <v>4</v>
      </c>
      <c r="D79" s="12">
        <v>1</v>
      </c>
      <c r="E79" s="12">
        <v>1</v>
      </c>
      <c r="F79" s="12">
        <v>0</v>
      </c>
      <c r="G79" s="12">
        <v>0</v>
      </c>
      <c r="H79" s="12">
        <v>0</v>
      </c>
      <c r="I79" s="12">
        <v>0</v>
      </c>
      <c r="J79" s="12">
        <v>0</v>
      </c>
      <c r="K79" s="12">
        <v>0</v>
      </c>
      <c r="L79" s="12">
        <v>44</v>
      </c>
      <c r="M79" s="13">
        <f t="shared" si="4"/>
        <v>50</v>
      </c>
    </row>
    <row r="80" spans="1:29" s="15" customFormat="1" x14ac:dyDescent="0.35">
      <c r="A80" s="8" t="s">
        <v>28</v>
      </c>
      <c r="B80" s="12">
        <v>0</v>
      </c>
      <c r="C80" s="12">
        <v>4</v>
      </c>
      <c r="D80" s="12">
        <v>2</v>
      </c>
      <c r="E80" s="12">
        <v>2</v>
      </c>
      <c r="F80" s="12">
        <v>0</v>
      </c>
      <c r="G80" s="12">
        <v>0</v>
      </c>
      <c r="H80" s="12">
        <v>0</v>
      </c>
      <c r="I80" s="12">
        <v>0</v>
      </c>
      <c r="J80" s="12">
        <v>0</v>
      </c>
      <c r="K80" s="12">
        <v>0</v>
      </c>
      <c r="L80" s="12">
        <v>39</v>
      </c>
      <c r="M80" s="13">
        <f t="shared" si="4"/>
        <v>47</v>
      </c>
    </row>
    <row r="81" spans="1:14" s="15" customFormat="1" x14ac:dyDescent="0.35">
      <c r="A81" s="8" t="s">
        <v>29</v>
      </c>
      <c r="B81" s="12">
        <v>0</v>
      </c>
      <c r="C81" s="12">
        <v>36</v>
      </c>
      <c r="D81" s="12">
        <v>65</v>
      </c>
      <c r="E81" s="12">
        <v>17</v>
      </c>
      <c r="F81" s="12">
        <v>2</v>
      </c>
      <c r="G81" s="12">
        <v>1</v>
      </c>
      <c r="H81" s="12">
        <v>2</v>
      </c>
      <c r="I81" s="12">
        <v>2</v>
      </c>
      <c r="J81" s="12">
        <v>0</v>
      </c>
      <c r="K81" s="12">
        <v>8</v>
      </c>
      <c r="L81" s="12">
        <v>820</v>
      </c>
      <c r="M81" s="13">
        <f t="shared" si="4"/>
        <v>953</v>
      </c>
      <c r="N81" s="17"/>
    </row>
    <row r="82" spans="1:14" s="15" customFormat="1" x14ac:dyDescent="0.35">
      <c r="A82" s="8" t="s">
        <v>30</v>
      </c>
      <c r="B82" s="12">
        <v>0</v>
      </c>
      <c r="C82" s="12">
        <v>2</v>
      </c>
      <c r="D82" s="12">
        <v>6</v>
      </c>
      <c r="E82" s="12">
        <v>2</v>
      </c>
      <c r="F82" s="12">
        <v>1</v>
      </c>
      <c r="G82" s="12">
        <v>2</v>
      </c>
      <c r="H82" s="12">
        <v>0</v>
      </c>
      <c r="I82" s="12">
        <v>0</v>
      </c>
      <c r="J82" s="12">
        <v>0</v>
      </c>
      <c r="K82" s="12">
        <v>0</v>
      </c>
      <c r="L82" s="12">
        <v>49</v>
      </c>
      <c r="M82" s="13">
        <f t="shared" si="4"/>
        <v>62</v>
      </c>
    </row>
    <row r="83" spans="1:14" s="15" customFormat="1" x14ac:dyDescent="0.35">
      <c r="A83" s="8" t="s">
        <v>31</v>
      </c>
      <c r="B83" s="12">
        <v>1</v>
      </c>
      <c r="C83" s="12">
        <v>4</v>
      </c>
      <c r="D83" s="12">
        <v>12</v>
      </c>
      <c r="E83" s="12">
        <v>6</v>
      </c>
      <c r="F83" s="12">
        <v>1</v>
      </c>
      <c r="G83" s="12">
        <v>1</v>
      </c>
      <c r="H83" s="12">
        <v>1</v>
      </c>
      <c r="I83" s="12">
        <v>0</v>
      </c>
      <c r="J83" s="12">
        <v>0</v>
      </c>
      <c r="K83" s="12">
        <v>2</v>
      </c>
      <c r="L83" s="12">
        <v>89</v>
      </c>
      <c r="M83" s="13">
        <f t="shared" si="4"/>
        <v>117</v>
      </c>
    </row>
    <row r="84" spans="1:14" s="15" customFormat="1" x14ac:dyDescent="0.35">
      <c r="A84" s="8" t="s">
        <v>32</v>
      </c>
      <c r="B84" s="12">
        <v>1</v>
      </c>
      <c r="C84" s="12">
        <v>3</v>
      </c>
      <c r="D84" s="12">
        <v>3</v>
      </c>
      <c r="E84" s="12">
        <v>1</v>
      </c>
      <c r="F84" s="12">
        <v>2</v>
      </c>
      <c r="G84" s="12">
        <v>1</v>
      </c>
      <c r="H84" s="12">
        <v>0</v>
      </c>
      <c r="I84" s="12">
        <v>0</v>
      </c>
      <c r="J84" s="12">
        <v>0</v>
      </c>
      <c r="K84" s="12">
        <v>1</v>
      </c>
      <c r="L84" s="12">
        <v>118</v>
      </c>
      <c r="M84" s="13">
        <f t="shared" si="4"/>
        <v>130</v>
      </c>
    </row>
    <row r="85" spans="1:14" s="15" customFormat="1" x14ac:dyDescent="0.35">
      <c r="A85" s="8" t="s">
        <v>33</v>
      </c>
      <c r="B85" s="12">
        <v>0</v>
      </c>
      <c r="C85" s="12">
        <v>5</v>
      </c>
      <c r="D85" s="12">
        <v>6</v>
      </c>
      <c r="E85" s="12">
        <v>2</v>
      </c>
      <c r="F85" s="12">
        <v>0</v>
      </c>
      <c r="G85" s="12">
        <v>1</v>
      </c>
      <c r="H85" s="12">
        <v>0</v>
      </c>
      <c r="I85" s="12">
        <v>0</v>
      </c>
      <c r="J85" s="12">
        <v>0</v>
      </c>
      <c r="K85" s="12">
        <v>0</v>
      </c>
      <c r="L85" s="12">
        <v>44</v>
      </c>
      <c r="M85" s="13">
        <f t="shared" si="4"/>
        <v>58</v>
      </c>
    </row>
    <row r="86" spans="1:14" s="15" customFormat="1" x14ac:dyDescent="0.35">
      <c r="A86" s="8" t="s">
        <v>34</v>
      </c>
      <c r="B86" s="12">
        <v>0</v>
      </c>
      <c r="C86" s="12">
        <v>6</v>
      </c>
      <c r="D86" s="12">
        <v>9</v>
      </c>
      <c r="E86" s="12">
        <v>2</v>
      </c>
      <c r="F86" s="12">
        <v>2</v>
      </c>
      <c r="G86" s="12">
        <v>1</v>
      </c>
      <c r="H86" s="12">
        <v>0</v>
      </c>
      <c r="I86" s="12">
        <v>0</v>
      </c>
      <c r="J86" s="12">
        <v>0</v>
      </c>
      <c r="K86" s="12">
        <v>0</v>
      </c>
      <c r="L86" s="12">
        <v>84</v>
      </c>
      <c r="M86" s="13">
        <f t="shared" si="4"/>
        <v>104</v>
      </c>
    </row>
    <row r="87" spans="1:14" s="15" customFormat="1" x14ac:dyDescent="0.35">
      <c r="A87" s="8" t="s">
        <v>35</v>
      </c>
      <c r="B87" s="12">
        <v>0</v>
      </c>
      <c r="C87" s="12">
        <v>5</v>
      </c>
      <c r="D87" s="12">
        <v>9</v>
      </c>
      <c r="E87" s="12">
        <v>8</v>
      </c>
      <c r="F87" s="12">
        <v>0</v>
      </c>
      <c r="G87" s="12">
        <v>0</v>
      </c>
      <c r="H87" s="12">
        <v>0</v>
      </c>
      <c r="I87" s="12">
        <v>0</v>
      </c>
      <c r="J87" s="12">
        <v>0</v>
      </c>
      <c r="K87" s="12">
        <v>1</v>
      </c>
      <c r="L87" s="12">
        <v>108</v>
      </c>
      <c r="M87" s="13">
        <f t="shared" si="4"/>
        <v>131</v>
      </c>
    </row>
    <row r="88" spans="1:14" s="15" customFormat="1" x14ac:dyDescent="0.35">
      <c r="A88" s="8" t="s">
        <v>36</v>
      </c>
      <c r="B88" s="12">
        <v>0</v>
      </c>
      <c r="C88" s="12">
        <v>3</v>
      </c>
      <c r="D88" s="12">
        <v>18</v>
      </c>
      <c r="E88" s="12">
        <v>9</v>
      </c>
      <c r="F88" s="12">
        <v>2</v>
      </c>
      <c r="G88" s="12">
        <v>0</v>
      </c>
      <c r="H88" s="12">
        <v>1</v>
      </c>
      <c r="I88" s="12">
        <v>0</v>
      </c>
      <c r="J88" s="12">
        <v>0</v>
      </c>
      <c r="K88" s="12">
        <v>1</v>
      </c>
      <c r="L88" s="12">
        <v>77</v>
      </c>
      <c r="M88" s="13">
        <f t="shared" si="4"/>
        <v>111</v>
      </c>
    </row>
    <row r="89" spans="1:14" s="15" customFormat="1" x14ac:dyDescent="0.35">
      <c r="A89" s="8" t="s">
        <v>37</v>
      </c>
      <c r="B89" s="12">
        <v>1</v>
      </c>
      <c r="C89" s="12">
        <v>0</v>
      </c>
      <c r="D89" s="12">
        <v>1</v>
      </c>
      <c r="E89" s="12">
        <v>4</v>
      </c>
      <c r="F89" s="12">
        <v>3</v>
      </c>
      <c r="G89" s="12">
        <v>0</v>
      </c>
      <c r="H89" s="12">
        <v>0</v>
      </c>
      <c r="I89" s="12">
        <v>12</v>
      </c>
      <c r="J89" s="12">
        <v>0</v>
      </c>
      <c r="K89" s="12">
        <v>0</v>
      </c>
      <c r="L89" s="12">
        <v>32</v>
      </c>
      <c r="M89" s="13">
        <f t="shared" si="4"/>
        <v>53</v>
      </c>
    </row>
    <row r="90" spans="1:14" s="15" customFormat="1" x14ac:dyDescent="0.35">
      <c r="A90" s="8" t="s">
        <v>38</v>
      </c>
      <c r="B90" s="12">
        <v>3</v>
      </c>
      <c r="C90" s="12">
        <v>42</v>
      </c>
      <c r="D90" s="12">
        <v>48</v>
      </c>
      <c r="E90" s="12">
        <v>17</v>
      </c>
      <c r="F90" s="12">
        <v>4</v>
      </c>
      <c r="G90" s="12">
        <v>2</v>
      </c>
      <c r="H90" s="12">
        <v>1</v>
      </c>
      <c r="I90" s="12">
        <v>0</v>
      </c>
      <c r="J90" s="12">
        <v>0</v>
      </c>
      <c r="K90" s="12">
        <v>4</v>
      </c>
      <c r="L90" s="12">
        <v>1011</v>
      </c>
      <c r="M90" s="13">
        <f t="shared" si="4"/>
        <v>1132</v>
      </c>
    </row>
    <row r="91" spans="1:14" s="15" customFormat="1" x14ac:dyDescent="0.35">
      <c r="A91" s="8" t="s">
        <v>39</v>
      </c>
      <c r="B91" s="12">
        <v>1</v>
      </c>
      <c r="C91" s="12">
        <v>5</v>
      </c>
      <c r="D91" s="12">
        <v>7</v>
      </c>
      <c r="E91" s="12">
        <v>5</v>
      </c>
      <c r="F91" s="12">
        <v>0</v>
      </c>
      <c r="G91" s="12">
        <v>0</v>
      </c>
      <c r="H91" s="12">
        <v>0</v>
      </c>
      <c r="I91" s="12">
        <v>0</v>
      </c>
      <c r="J91" s="12">
        <v>0</v>
      </c>
      <c r="K91" s="12">
        <v>1</v>
      </c>
      <c r="L91" s="12">
        <v>52</v>
      </c>
      <c r="M91" s="13">
        <f t="shared" si="4"/>
        <v>71</v>
      </c>
    </row>
    <row r="92" spans="1:14" s="15" customFormat="1" x14ac:dyDescent="0.35">
      <c r="A92" s="8" t="s">
        <v>40</v>
      </c>
      <c r="B92" s="12">
        <v>0</v>
      </c>
      <c r="C92" s="12">
        <v>0</v>
      </c>
      <c r="D92" s="12">
        <v>0</v>
      </c>
      <c r="E92" s="12">
        <v>0</v>
      </c>
      <c r="F92" s="12">
        <v>0</v>
      </c>
      <c r="G92" s="12">
        <v>0</v>
      </c>
      <c r="H92" s="12">
        <v>0</v>
      </c>
      <c r="I92" s="12">
        <v>0</v>
      </c>
      <c r="J92" s="12">
        <v>0</v>
      </c>
      <c r="K92" s="12">
        <v>1</v>
      </c>
      <c r="L92" s="12">
        <v>6</v>
      </c>
      <c r="M92" s="13">
        <f t="shared" si="4"/>
        <v>7</v>
      </c>
    </row>
    <row r="93" spans="1:14" s="15" customFormat="1" x14ac:dyDescent="0.35">
      <c r="A93" s="8" t="s">
        <v>41</v>
      </c>
      <c r="B93" s="12">
        <v>0</v>
      </c>
      <c r="C93" s="12">
        <v>2</v>
      </c>
      <c r="D93" s="12">
        <v>10</v>
      </c>
      <c r="E93" s="12">
        <v>0</v>
      </c>
      <c r="F93" s="12">
        <v>0</v>
      </c>
      <c r="G93" s="12">
        <v>1</v>
      </c>
      <c r="H93" s="12">
        <v>0</v>
      </c>
      <c r="I93" s="12">
        <v>0</v>
      </c>
      <c r="J93" s="12">
        <v>0</v>
      </c>
      <c r="K93" s="12">
        <v>0</v>
      </c>
      <c r="L93" s="12">
        <v>93</v>
      </c>
      <c r="M93" s="13">
        <f t="shared" si="4"/>
        <v>106</v>
      </c>
    </row>
    <row r="94" spans="1:14" s="15" customFormat="1" x14ac:dyDescent="0.35">
      <c r="A94" s="8" t="s">
        <v>42</v>
      </c>
      <c r="B94" s="12">
        <v>2</v>
      </c>
      <c r="C94" s="12">
        <v>41</v>
      </c>
      <c r="D94" s="12">
        <v>15</v>
      </c>
      <c r="E94" s="12">
        <v>8</v>
      </c>
      <c r="F94" s="12">
        <v>4</v>
      </c>
      <c r="G94" s="12">
        <v>3</v>
      </c>
      <c r="H94" s="12">
        <v>1</v>
      </c>
      <c r="I94" s="12">
        <v>0</v>
      </c>
      <c r="J94" s="12">
        <v>0</v>
      </c>
      <c r="K94" s="12">
        <v>2</v>
      </c>
      <c r="L94" s="12">
        <v>254</v>
      </c>
      <c r="M94" s="13">
        <f t="shared" si="4"/>
        <v>330</v>
      </c>
      <c r="N94" s="17"/>
    </row>
    <row r="95" spans="1:14" s="15" customFormat="1" x14ac:dyDescent="0.35">
      <c r="A95" s="8" t="s">
        <v>43</v>
      </c>
      <c r="B95" s="12">
        <v>1</v>
      </c>
      <c r="C95" s="12">
        <v>4</v>
      </c>
      <c r="D95" s="12">
        <v>4</v>
      </c>
      <c r="E95" s="12">
        <v>4</v>
      </c>
      <c r="F95" s="12">
        <v>3</v>
      </c>
      <c r="G95" s="12">
        <v>1</v>
      </c>
      <c r="H95" s="12">
        <v>1</v>
      </c>
      <c r="I95" s="12">
        <v>0</v>
      </c>
      <c r="J95" s="12">
        <v>0</v>
      </c>
      <c r="K95" s="12">
        <v>1</v>
      </c>
      <c r="L95" s="12">
        <v>157</v>
      </c>
      <c r="M95" s="13">
        <f t="shared" si="4"/>
        <v>176</v>
      </c>
    </row>
    <row r="96" spans="1:14" s="15" customFormat="1" x14ac:dyDescent="0.35">
      <c r="A96" s="8" t="s">
        <v>44</v>
      </c>
      <c r="B96" s="12">
        <v>0</v>
      </c>
      <c r="C96" s="12">
        <v>6</v>
      </c>
      <c r="D96" s="12">
        <v>11</v>
      </c>
      <c r="E96" s="12">
        <v>1</v>
      </c>
      <c r="F96" s="12">
        <v>0</v>
      </c>
      <c r="G96" s="12">
        <v>0</v>
      </c>
      <c r="H96" s="12">
        <v>0</v>
      </c>
      <c r="I96" s="12">
        <v>0</v>
      </c>
      <c r="J96" s="12">
        <v>0</v>
      </c>
      <c r="K96" s="12">
        <v>1</v>
      </c>
      <c r="L96" s="12">
        <v>71</v>
      </c>
      <c r="M96" s="13">
        <f t="shared" si="4"/>
        <v>90</v>
      </c>
    </row>
    <row r="97" spans="1:21" s="15" customFormat="1" x14ac:dyDescent="0.35">
      <c r="A97" s="24" t="s">
        <v>45</v>
      </c>
      <c r="B97" s="30">
        <f t="shared" ref="B97:M97" si="5">SUM(B77:B96)</f>
        <v>14</v>
      </c>
      <c r="C97" s="30">
        <f t="shared" si="5"/>
        <v>203</v>
      </c>
      <c r="D97" s="30">
        <f t="shared" si="5"/>
        <v>262</v>
      </c>
      <c r="E97" s="30">
        <f t="shared" si="5"/>
        <v>92</v>
      </c>
      <c r="F97" s="30">
        <f t="shared" si="5"/>
        <v>26</v>
      </c>
      <c r="G97" s="30">
        <f t="shared" si="5"/>
        <v>15</v>
      </c>
      <c r="H97" s="30">
        <f t="shared" si="5"/>
        <v>7</v>
      </c>
      <c r="I97" s="30">
        <f t="shared" si="5"/>
        <v>14</v>
      </c>
      <c r="J97" s="30">
        <f t="shared" si="5"/>
        <v>0</v>
      </c>
      <c r="K97" s="30">
        <f t="shared" si="5"/>
        <v>28</v>
      </c>
      <c r="L97" s="30">
        <f t="shared" si="5"/>
        <v>3717</v>
      </c>
      <c r="M97" s="30">
        <f t="shared" si="5"/>
        <v>4378</v>
      </c>
    </row>
    <row r="98" spans="1:21" s="15" customFormat="1" x14ac:dyDescent="0.35">
      <c r="A98" s="171"/>
      <c r="B98" s="125"/>
      <c r="C98" s="125"/>
      <c r="D98" s="125"/>
      <c r="E98" s="125"/>
      <c r="F98" s="125"/>
      <c r="G98" s="125"/>
      <c r="H98" s="125"/>
      <c r="I98" s="125"/>
      <c r="J98" s="125"/>
      <c r="K98" s="125"/>
      <c r="L98" s="125"/>
      <c r="M98" s="125"/>
    </row>
    <row r="99" spans="1:21" ht="24.75" customHeight="1" x14ac:dyDescent="0.35">
      <c r="A99" s="187" t="s">
        <v>216</v>
      </c>
      <c r="B99" s="187"/>
      <c r="C99" s="187"/>
      <c r="D99" s="187"/>
      <c r="E99" s="187"/>
      <c r="F99" s="187"/>
      <c r="G99" s="187"/>
      <c r="H99" s="187"/>
      <c r="I99" s="187"/>
      <c r="J99" s="187"/>
      <c r="K99" s="187"/>
      <c r="L99" s="187"/>
      <c r="M99" s="187"/>
      <c r="P99" s="18"/>
      <c r="Q99" s="18"/>
      <c r="R99" s="18"/>
      <c r="S99" s="18"/>
      <c r="T99" s="18"/>
      <c r="U99" s="18"/>
    </row>
    <row r="100" spans="1:21" x14ac:dyDescent="0.35">
      <c r="A100" s="170"/>
      <c r="B100" s="170"/>
      <c r="C100" s="170"/>
      <c r="D100" s="170"/>
      <c r="E100" s="170"/>
      <c r="F100" s="170"/>
      <c r="G100" s="170"/>
      <c r="H100" s="170"/>
      <c r="I100" s="170"/>
      <c r="J100" s="170"/>
      <c r="K100" s="170"/>
      <c r="L100" s="170"/>
      <c r="M100" s="170"/>
      <c r="P100" s="18"/>
      <c r="Q100" s="18"/>
      <c r="R100" s="18"/>
      <c r="S100" s="18"/>
      <c r="T100" s="18"/>
      <c r="U100" s="18"/>
    </row>
    <row r="101" spans="1:21" s="15" customFormat="1" ht="26.25" customHeight="1" x14ac:dyDescent="0.35">
      <c r="A101" s="209" t="s">
        <v>268</v>
      </c>
      <c r="B101" s="209"/>
      <c r="C101" s="209"/>
      <c r="D101" s="209"/>
      <c r="E101" s="209"/>
      <c r="F101" s="209"/>
      <c r="G101" s="209"/>
      <c r="H101" s="209"/>
      <c r="I101" s="209"/>
      <c r="J101" s="209"/>
      <c r="K101" s="209"/>
      <c r="L101" s="209"/>
      <c r="M101" s="209"/>
      <c r="N101" s="70"/>
      <c r="O101" s="70"/>
      <c r="P101" s="70"/>
      <c r="Q101" s="70"/>
      <c r="R101" s="70"/>
      <c r="S101" s="70"/>
      <c r="T101" s="70"/>
      <c r="U101" s="70"/>
    </row>
    <row r="102" spans="1:21" s="15" customFormat="1" ht="15" customHeight="1" x14ac:dyDescent="0.35">
      <c r="A102" s="187" t="s">
        <v>14</v>
      </c>
      <c r="B102" s="186" t="s">
        <v>140</v>
      </c>
      <c r="C102" s="186"/>
      <c r="D102" s="186"/>
      <c r="E102" s="186"/>
      <c r="F102" s="186"/>
      <c r="G102" s="186"/>
      <c r="H102" s="186"/>
      <c r="I102" s="186"/>
      <c r="J102" s="186"/>
      <c r="K102" s="186"/>
      <c r="L102" s="186"/>
      <c r="M102" s="186" t="s">
        <v>24</v>
      </c>
    </row>
    <row r="103" spans="1:21" s="15" customFormat="1" ht="30" x14ac:dyDescent="0.35">
      <c r="A103" s="187"/>
      <c r="B103" s="22" t="s">
        <v>127</v>
      </c>
      <c r="C103" s="22" t="s">
        <v>128</v>
      </c>
      <c r="D103" s="22" t="s">
        <v>129</v>
      </c>
      <c r="E103" s="22" t="s">
        <v>130</v>
      </c>
      <c r="F103" s="22" t="s">
        <v>131</v>
      </c>
      <c r="G103" s="22" t="s">
        <v>132</v>
      </c>
      <c r="H103" s="109" t="s">
        <v>133</v>
      </c>
      <c r="I103" s="22" t="s">
        <v>134</v>
      </c>
      <c r="J103" s="22" t="s">
        <v>135</v>
      </c>
      <c r="K103" s="22" t="s">
        <v>136</v>
      </c>
      <c r="L103" s="22" t="s">
        <v>137</v>
      </c>
      <c r="M103" s="23" t="s">
        <v>24</v>
      </c>
    </row>
    <row r="104" spans="1:21" s="15" customFormat="1" x14ac:dyDescent="0.35">
      <c r="A104" s="8" t="s">
        <v>25</v>
      </c>
      <c r="B104" s="12">
        <v>1</v>
      </c>
      <c r="C104" s="12">
        <v>9</v>
      </c>
      <c r="D104" s="12">
        <v>28</v>
      </c>
      <c r="E104" s="12">
        <v>6</v>
      </c>
      <c r="F104" s="12">
        <v>1</v>
      </c>
      <c r="G104" s="12">
        <v>2</v>
      </c>
      <c r="H104" s="12">
        <v>0</v>
      </c>
      <c r="I104" s="12">
        <v>0</v>
      </c>
      <c r="J104" s="12">
        <v>0</v>
      </c>
      <c r="K104" s="12">
        <v>5</v>
      </c>
      <c r="L104" s="12">
        <v>571</v>
      </c>
      <c r="M104" s="13">
        <f>SUM(B104:L104)</f>
        <v>623</v>
      </c>
      <c r="O104" s="17"/>
    </row>
    <row r="105" spans="1:21" s="15" customFormat="1" x14ac:dyDescent="0.35">
      <c r="A105" s="8" t="s">
        <v>26</v>
      </c>
      <c r="B105" s="12">
        <v>0</v>
      </c>
      <c r="C105" s="12">
        <v>0</v>
      </c>
      <c r="D105" s="12">
        <v>0</v>
      </c>
      <c r="E105" s="12">
        <v>0</v>
      </c>
      <c r="F105" s="12">
        <v>0</v>
      </c>
      <c r="G105" s="12">
        <v>0</v>
      </c>
      <c r="H105" s="12">
        <v>0</v>
      </c>
      <c r="I105" s="12">
        <v>0</v>
      </c>
      <c r="J105" s="12">
        <v>0</v>
      </c>
      <c r="K105" s="12">
        <v>0</v>
      </c>
      <c r="L105" s="12">
        <v>27</v>
      </c>
      <c r="M105" s="13">
        <f t="shared" ref="M105:M123" si="6">SUM(B105:L105)</f>
        <v>27</v>
      </c>
      <c r="O105" s="17"/>
    </row>
    <row r="106" spans="1:21" s="15" customFormat="1" x14ac:dyDescent="0.35">
      <c r="A106" s="8" t="s">
        <v>27</v>
      </c>
      <c r="B106" s="12">
        <v>0</v>
      </c>
      <c r="C106" s="12">
        <v>2</v>
      </c>
      <c r="D106" s="12">
        <v>1</v>
      </c>
      <c r="E106" s="12">
        <v>0</v>
      </c>
      <c r="F106" s="12">
        <v>0</v>
      </c>
      <c r="G106" s="12">
        <v>0</v>
      </c>
      <c r="H106" s="12">
        <v>0</v>
      </c>
      <c r="I106" s="12">
        <v>0</v>
      </c>
      <c r="J106" s="12">
        <v>0</v>
      </c>
      <c r="K106" s="12">
        <v>0</v>
      </c>
      <c r="L106" s="12">
        <v>47</v>
      </c>
      <c r="M106" s="13">
        <f t="shared" si="6"/>
        <v>50</v>
      </c>
      <c r="O106" s="17"/>
    </row>
    <row r="107" spans="1:21" s="15" customFormat="1" x14ac:dyDescent="0.35">
      <c r="A107" s="8" t="s">
        <v>28</v>
      </c>
      <c r="B107" s="12">
        <v>0</v>
      </c>
      <c r="C107" s="12">
        <v>0</v>
      </c>
      <c r="D107" s="12">
        <v>1</v>
      </c>
      <c r="E107" s="12">
        <v>3</v>
      </c>
      <c r="F107" s="12">
        <v>0</v>
      </c>
      <c r="G107" s="12">
        <v>0</v>
      </c>
      <c r="H107" s="12">
        <v>0</v>
      </c>
      <c r="I107" s="12">
        <v>0</v>
      </c>
      <c r="J107" s="12">
        <v>0</v>
      </c>
      <c r="K107" s="12">
        <v>0</v>
      </c>
      <c r="L107" s="12">
        <v>43</v>
      </c>
      <c r="M107" s="13">
        <f t="shared" si="6"/>
        <v>47</v>
      </c>
      <c r="O107" s="17"/>
    </row>
    <row r="108" spans="1:21" s="15" customFormat="1" x14ac:dyDescent="0.35">
      <c r="A108" s="8" t="s">
        <v>29</v>
      </c>
      <c r="B108" s="12">
        <v>1</v>
      </c>
      <c r="C108" s="12">
        <v>10</v>
      </c>
      <c r="D108" s="12">
        <v>41</v>
      </c>
      <c r="E108" s="12">
        <v>14</v>
      </c>
      <c r="F108" s="12">
        <v>7</v>
      </c>
      <c r="G108" s="12">
        <v>5</v>
      </c>
      <c r="H108" s="12">
        <v>3</v>
      </c>
      <c r="I108" s="12">
        <v>2</v>
      </c>
      <c r="J108" s="12">
        <v>0</v>
      </c>
      <c r="K108" s="12">
        <v>9</v>
      </c>
      <c r="L108" s="12">
        <v>861</v>
      </c>
      <c r="M108" s="13">
        <f t="shared" si="6"/>
        <v>953</v>
      </c>
      <c r="N108" s="17"/>
      <c r="O108" s="17"/>
    </row>
    <row r="109" spans="1:21" s="15" customFormat="1" x14ac:dyDescent="0.35">
      <c r="A109" s="8" t="s">
        <v>30</v>
      </c>
      <c r="B109" s="12">
        <v>0</v>
      </c>
      <c r="C109" s="12">
        <v>0</v>
      </c>
      <c r="D109" s="12">
        <v>3</v>
      </c>
      <c r="E109" s="12">
        <v>3</v>
      </c>
      <c r="F109" s="12">
        <v>1</v>
      </c>
      <c r="G109" s="12">
        <v>1</v>
      </c>
      <c r="H109" s="12">
        <v>2</v>
      </c>
      <c r="I109" s="12">
        <v>0</v>
      </c>
      <c r="J109" s="12">
        <v>0</v>
      </c>
      <c r="K109" s="12">
        <v>0</v>
      </c>
      <c r="L109" s="12">
        <v>52</v>
      </c>
      <c r="M109" s="13">
        <f t="shared" si="6"/>
        <v>62</v>
      </c>
      <c r="O109" s="17"/>
    </row>
    <row r="110" spans="1:21" s="15" customFormat="1" x14ac:dyDescent="0.35">
      <c r="A110" s="8" t="s">
        <v>31</v>
      </c>
      <c r="B110" s="12">
        <v>0</v>
      </c>
      <c r="C110" s="12">
        <v>1</v>
      </c>
      <c r="D110" s="12">
        <v>4</v>
      </c>
      <c r="E110" s="12">
        <v>8</v>
      </c>
      <c r="F110" s="12">
        <v>2</v>
      </c>
      <c r="G110" s="12">
        <v>3</v>
      </c>
      <c r="H110" s="12">
        <v>0</v>
      </c>
      <c r="I110" s="12">
        <v>0</v>
      </c>
      <c r="J110" s="12">
        <v>0</v>
      </c>
      <c r="K110" s="12">
        <v>1</v>
      </c>
      <c r="L110" s="12">
        <v>98</v>
      </c>
      <c r="M110" s="13">
        <f t="shared" si="6"/>
        <v>117</v>
      </c>
      <c r="O110" s="17"/>
    </row>
    <row r="111" spans="1:21" s="15" customFormat="1" x14ac:dyDescent="0.35">
      <c r="A111" s="8" t="s">
        <v>32</v>
      </c>
      <c r="B111" s="12">
        <v>0</v>
      </c>
      <c r="C111" s="12">
        <v>2</v>
      </c>
      <c r="D111" s="12">
        <v>0</v>
      </c>
      <c r="E111" s="12">
        <v>1</v>
      </c>
      <c r="F111" s="12">
        <v>1</v>
      </c>
      <c r="G111" s="12">
        <v>1</v>
      </c>
      <c r="H111" s="12">
        <v>1</v>
      </c>
      <c r="I111" s="12">
        <v>0</v>
      </c>
      <c r="J111" s="12">
        <v>0</v>
      </c>
      <c r="K111" s="12">
        <v>2</v>
      </c>
      <c r="L111" s="12">
        <v>122</v>
      </c>
      <c r="M111" s="13">
        <f t="shared" si="6"/>
        <v>130</v>
      </c>
      <c r="O111" s="17"/>
    </row>
    <row r="112" spans="1:21" s="15" customFormat="1" x14ac:dyDescent="0.35">
      <c r="A112" s="8" t="s">
        <v>33</v>
      </c>
      <c r="B112" s="12">
        <v>0</v>
      </c>
      <c r="C112" s="12">
        <v>1</v>
      </c>
      <c r="D112" s="12">
        <v>2</v>
      </c>
      <c r="E112" s="12">
        <v>3</v>
      </c>
      <c r="F112" s="12">
        <v>0</v>
      </c>
      <c r="G112" s="12">
        <v>0</v>
      </c>
      <c r="H112" s="12">
        <v>1</v>
      </c>
      <c r="I112" s="12">
        <v>0</v>
      </c>
      <c r="J112" s="12">
        <v>0</v>
      </c>
      <c r="K112" s="12">
        <v>0</v>
      </c>
      <c r="L112" s="12">
        <v>51</v>
      </c>
      <c r="M112" s="13">
        <f t="shared" si="6"/>
        <v>58</v>
      </c>
      <c r="O112" s="17"/>
    </row>
    <row r="113" spans="1:28" s="15" customFormat="1" x14ac:dyDescent="0.35">
      <c r="A113" s="8" t="s">
        <v>34</v>
      </c>
      <c r="B113" s="12">
        <v>0</v>
      </c>
      <c r="C113" s="12">
        <v>1</v>
      </c>
      <c r="D113" s="12">
        <v>4</v>
      </c>
      <c r="E113" s="12">
        <v>1</v>
      </c>
      <c r="F113" s="12">
        <v>2</v>
      </c>
      <c r="G113" s="12">
        <v>2</v>
      </c>
      <c r="H113" s="12">
        <v>2</v>
      </c>
      <c r="I113" s="12">
        <v>0</v>
      </c>
      <c r="J113" s="12">
        <v>0</v>
      </c>
      <c r="K113" s="12">
        <v>1</v>
      </c>
      <c r="L113" s="12">
        <v>91</v>
      </c>
      <c r="M113" s="13">
        <f t="shared" si="6"/>
        <v>104</v>
      </c>
      <c r="O113" s="17"/>
    </row>
    <row r="114" spans="1:28" s="15" customFormat="1" x14ac:dyDescent="0.35">
      <c r="A114" s="8" t="s">
        <v>35</v>
      </c>
      <c r="B114" s="12">
        <v>1</v>
      </c>
      <c r="C114" s="12">
        <v>0</v>
      </c>
      <c r="D114" s="12">
        <v>5</v>
      </c>
      <c r="E114" s="12">
        <v>5</v>
      </c>
      <c r="F114" s="12">
        <v>4</v>
      </c>
      <c r="G114" s="12">
        <v>1</v>
      </c>
      <c r="H114" s="12">
        <v>0</v>
      </c>
      <c r="I114" s="12">
        <v>0</v>
      </c>
      <c r="J114" s="12">
        <v>0</v>
      </c>
      <c r="K114" s="12">
        <v>1</v>
      </c>
      <c r="L114" s="12">
        <v>114</v>
      </c>
      <c r="M114" s="13">
        <f t="shared" si="6"/>
        <v>131</v>
      </c>
      <c r="O114" s="17"/>
    </row>
    <row r="115" spans="1:28" s="15" customFormat="1" x14ac:dyDescent="0.35">
      <c r="A115" s="8" t="s">
        <v>36</v>
      </c>
      <c r="B115" s="12">
        <v>0</v>
      </c>
      <c r="C115" s="12">
        <v>0</v>
      </c>
      <c r="D115" s="12">
        <v>4</v>
      </c>
      <c r="E115" s="12">
        <v>4</v>
      </c>
      <c r="F115" s="12">
        <v>5</v>
      </c>
      <c r="G115" s="12">
        <v>1</v>
      </c>
      <c r="H115" s="12">
        <v>2</v>
      </c>
      <c r="I115" s="12">
        <v>0</v>
      </c>
      <c r="J115" s="12">
        <v>1</v>
      </c>
      <c r="K115" s="12">
        <v>2</v>
      </c>
      <c r="L115" s="12">
        <v>92</v>
      </c>
      <c r="M115" s="13">
        <f t="shared" si="6"/>
        <v>111</v>
      </c>
      <c r="O115" s="17"/>
    </row>
    <row r="116" spans="1:28" s="15" customFormat="1" x14ac:dyDescent="0.35">
      <c r="A116" s="8" t="s">
        <v>37</v>
      </c>
      <c r="B116" s="12">
        <v>0</v>
      </c>
      <c r="C116" s="12">
        <v>0</v>
      </c>
      <c r="D116" s="12">
        <v>0</v>
      </c>
      <c r="E116" s="12">
        <v>4</v>
      </c>
      <c r="F116" s="12">
        <v>2</v>
      </c>
      <c r="G116" s="12">
        <v>2</v>
      </c>
      <c r="H116" s="12">
        <v>0</v>
      </c>
      <c r="I116" s="12">
        <v>12</v>
      </c>
      <c r="J116" s="12">
        <v>0</v>
      </c>
      <c r="K116" s="12">
        <v>0</v>
      </c>
      <c r="L116" s="12">
        <v>33</v>
      </c>
      <c r="M116" s="13">
        <f t="shared" si="6"/>
        <v>53</v>
      </c>
      <c r="O116" s="17"/>
    </row>
    <row r="117" spans="1:28" s="15" customFormat="1" x14ac:dyDescent="0.35">
      <c r="A117" s="8" t="s">
        <v>38</v>
      </c>
      <c r="B117" s="12">
        <v>1</v>
      </c>
      <c r="C117" s="12">
        <v>4</v>
      </c>
      <c r="D117" s="12">
        <v>13</v>
      </c>
      <c r="E117" s="12">
        <v>11</v>
      </c>
      <c r="F117" s="12">
        <v>7</v>
      </c>
      <c r="G117" s="12">
        <v>3</v>
      </c>
      <c r="H117" s="12">
        <v>2</v>
      </c>
      <c r="I117" s="12">
        <v>0</v>
      </c>
      <c r="J117" s="12">
        <v>0</v>
      </c>
      <c r="K117" s="12">
        <v>6</v>
      </c>
      <c r="L117" s="12">
        <v>1085</v>
      </c>
      <c r="M117" s="13">
        <f t="shared" si="6"/>
        <v>1132</v>
      </c>
      <c r="O117" s="17"/>
    </row>
    <row r="118" spans="1:28" s="15" customFormat="1" x14ac:dyDescent="0.35">
      <c r="A118" s="8" t="s">
        <v>39</v>
      </c>
      <c r="B118" s="12">
        <v>0</v>
      </c>
      <c r="C118" s="12">
        <v>3</v>
      </c>
      <c r="D118" s="12">
        <v>3</v>
      </c>
      <c r="E118" s="12">
        <v>3</v>
      </c>
      <c r="F118" s="12">
        <v>2</v>
      </c>
      <c r="G118" s="12">
        <v>0</v>
      </c>
      <c r="H118" s="12">
        <v>0</v>
      </c>
      <c r="I118" s="12">
        <v>0</v>
      </c>
      <c r="J118" s="12">
        <v>0</v>
      </c>
      <c r="K118" s="12">
        <v>2</v>
      </c>
      <c r="L118" s="12">
        <v>58</v>
      </c>
      <c r="M118" s="13">
        <f t="shared" si="6"/>
        <v>71</v>
      </c>
      <c r="O118" s="17"/>
    </row>
    <row r="119" spans="1:28" s="15" customFormat="1" x14ac:dyDescent="0.35">
      <c r="A119" s="8" t="s">
        <v>40</v>
      </c>
      <c r="B119" s="12">
        <v>0</v>
      </c>
      <c r="C119" s="12">
        <v>0</v>
      </c>
      <c r="D119" s="12">
        <v>0</v>
      </c>
      <c r="E119" s="12">
        <v>0</v>
      </c>
      <c r="F119" s="12">
        <v>0</v>
      </c>
      <c r="G119" s="12">
        <v>0</v>
      </c>
      <c r="H119" s="12">
        <v>0</v>
      </c>
      <c r="I119" s="12">
        <v>0</v>
      </c>
      <c r="J119" s="12">
        <v>0</v>
      </c>
      <c r="K119" s="12">
        <v>1</v>
      </c>
      <c r="L119" s="12">
        <v>6</v>
      </c>
      <c r="M119" s="13">
        <f t="shared" si="6"/>
        <v>7</v>
      </c>
      <c r="O119" s="17"/>
    </row>
    <row r="120" spans="1:28" s="15" customFormat="1" x14ac:dyDescent="0.35">
      <c r="A120" s="8" t="s">
        <v>41</v>
      </c>
      <c r="B120" s="12">
        <v>1</v>
      </c>
      <c r="C120" s="12">
        <v>0</v>
      </c>
      <c r="D120" s="12">
        <v>3</v>
      </c>
      <c r="E120" s="12">
        <v>0</v>
      </c>
      <c r="F120" s="12">
        <v>0</v>
      </c>
      <c r="G120" s="12">
        <v>1</v>
      </c>
      <c r="H120" s="12">
        <v>0</v>
      </c>
      <c r="I120" s="12">
        <v>0</v>
      </c>
      <c r="J120" s="12">
        <v>0</v>
      </c>
      <c r="K120" s="12">
        <v>1</v>
      </c>
      <c r="L120" s="12">
        <v>100</v>
      </c>
      <c r="M120" s="13">
        <f t="shared" si="6"/>
        <v>106</v>
      </c>
      <c r="O120" s="17"/>
    </row>
    <row r="121" spans="1:28" s="15" customFormat="1" x14ac:dyDescent="0.35">
      <c r="A121" s="8" t="s">
        <v>42</v>
      </c>
      <c r="B121" s="12">
        <v>0</v>
      </c>
      <c r="C121" s="12">
        <v>6</v>
      </c>
      <c r="D121" s="12">
        <v>7</v>
      </c>
      <c r="E121" s="12">
        <v>4</v>
      </c>
      <c r="F121" s="12">
        <v>7</v>
      </c>
      <c r="G121" s="12">
        <v>5</v>
      </c>
      <c r="H121" s="12">
        <v>4</v>
      </c>
      <c r="I121" s="12">
        <v>0</v>
      </c>
      <c r="J121" s="12">
        <v>0</v>
      </c>
      <c r="K121" s="12">
        <v>3</v>
      </c>
      <c r="L121" s="12">
        <v>294</v>
      </c>
      <c r="M121" s="13">
        <f t="shared" si="6"/>
        <v>330</v>
      </c>
      <c r="N121" s="17"/>
      <c r="O121" s="17"/>
    </row>
    <row r="122" spans="1:28" s="15" customFormat="1" x14ac:dyDescent="0.35">
      <c r="A122" s="8" t="s">
        <v>43</v>
      </c>
      <c r="B122" s="12">
        <v>0</v>
      </c>
      <c r="C122" s="12">
        <v>0</v>
      </c>
      <c r="D122" s="12">
        <v>3</v>
      </c>
      <c r="E122" s="12">
        <v>2</v>
      </c>
      <c r="F122" s="12">
        <v>1</v>
      </c>
      <c r="G122" s="12">
        <v>3</v>
      </c>
      <c r="H122" s="12">
        <v>3</v>
      </c>
      <c r="I122" s="12">
        <v>0</v>
      </c>
      <c r="J122" s="12">
        <v>0</v>
      </c>
      <c r="K122" s="12">
        <v>1</v>
      </c>
      <c r="L122" s="12">
        <v>163</v>
      </c>
      <c r="M122" s="13">
        <f t="shared" si="6"/>
        <v>176</v>
      </c>
      <c r="O122" s="17"/>
    </row>
    <row r="123" spans="1:28" s="15" customFormat="1" x14ac:dyDescent="0.35">
      <c r="A123" s="8" t="s">
        <v>44</v>
      </c>
      <c r="B123" s="12">
        <v>0</v>
      </c>
      <c r="C123" s="12">
        <v>0</v>
      </c>
      <c r="D123" s="12">
        <v>3</v>
      </c>
      <c r="E123" s="12">
        <v>1</v>
      </c>
      <c r="F123" s="12">
        <v>0</v>
      </c>
      <c r="G123" s="12">
        <v>0</v>
      </c>
      <c r="H123" s="12">
        <v>0</v>
      </c>
      <c r="I123" s="12">
        <v>0</v>
      </c>
      <c r="J123" s="12">
        <v>0</v>
      </c>
      <c r="K123" s="12">
        <v>2</v>
      </c>
      <c r="L123" s="12">
        <v>84</v>
      </c>
      <c r="M123" s="13">
        <f t="shared" si="6"/>
        <v>90</v>
      </c>
      <c r="O123" s="17"/>
    </row>
    <row r="124" spans="1:28" s="15" customFormat="1" x14ac:dyDescent="0.35">
      <c r="A124" s="24" t="s">
        <v>45</v>
      </c>
      <c r="B124" s="30">
        <f t="shared" ref="B124:M124" si="7">SUM(B104:B123)</f>
        <v>5</v>
      </c>
      <c r="C124" s="30">
        <f t="shared" si="7"/>
        <v>39</v>
      </c>
      <c r="D124" s="30">
        <f t="shared" si="7"/>
        <v>125</v>
      </c>
      <c r="E124" s="30">
        <f t="shared" si="7"/>
        <v>73</v>
      </c>
      <c r="F124" s="30">
        <f t="shared" si="7"/>
        <v>42</v>
      </c>
      <c r="G124" s="30">
        <f t="shared" si="7"/>
        <v>30</v>
      </c>
      <c r="H124" s="30">
        <f t="shared" si="7"/>
        <v>20</v>
      </c>
      <c r="I124" s="30">
        <f t="shared" si="7"/>
        <v>14</v>
      </c>
      <c r="J124" s="30">
        <f t="shared" si="7"/>
        <v>1</v>
      </c>
      <c r="K124" s="30">
        <f t="shared" si="7"/>
        <v>37</v>
      </c>
      <c r="L124" s="30">
        <f t="shared" si="7"/>
        <v>3992</v>
      </c>
      <c r="M124" s="30">
        <f t="shared" si="7"/>
        <v>4378</v>
      </c>
    </row>
    <row r="125" spans="1:28" s="15" customFormat="1" x14ac:dyDescent="0.35">
      <c r="A125" s="171"/>
      <c r="B125" s="125"/>
      <c r="C125" s="125"/>
      <c r="D125" s="125"/>
      <c r="E125" s="125"/>
      <c r="F125" s="125"/>
      <c r="G125" s="125"/>
      <c r="H125" s="125"/>
      <c r="I125" s="125"/>
      <c r="J125" s="125"/>
      <c r="K125" s="125"/>
      <c r="L125" s="125"/>
      <c r="M125" s="125"/>
    </row>
    <row r="126" spans="1:28" ht="24.75" customHeight="1" x14ac:dyDescent="0.35">
      <c r="A126" s="210" t="s">
        <v>216</v>
      </c>
      <c r="B126" s="210"/>
      <c r="C126" s="210"/>
      <c r="D126" s="210"/>
      <c r="E126" s="210"/>
      <c r="F126" s="210"/>
      <c r="G126" s="210"/>
      <c r="H126" s="210"/>
      <c r="I126" s="210"/>
      <c r="J126" s="210"/>
      <c r="K126" s="210"/>
      <c r="L126" s="210"/>
      <c r="M126" s="210"/>
      <c r="N126" s="18"/>
      <c r="O126" s="18"/>
      <c r="P126" s="18"/>
      <c r="Q126" s="18"/>
      <c r="R126" s="18"/>
      <c r="S126" s="18"/>
      <c r="T126" s="18"/>
      <c r="U126" s="18"/>
    </row>
    <row r="127" spans="1:28" x14ac:dyDescent="0.35">
      <c r="A127" s="170"/>
      <c r="B127" s="170"/>
      <c r="C127" s="170"/>
      <c r="D127" s="170"/>
      <c r="E127" s="170"/>
      <c r="F127" s="170"/>
      <c r="G127" s="170"/>
      <c r="H127" s="170"/>
      <c r="I127" s="170"/>
      <c r="J127" s="170"/>
      <c r="K127" s="170"/>
      <c r="L127" s="170"/>
      <c r="M127" s="170"/>
      <c r="N127" s="18"/>
      <c r="O127" s="18"/>
      <c r="P127" s="18"/>
      <c r="Q127" s="18"/>
      <c r="R127" s="18"/>
      <c r="S127" s="18"/>
      <c r="T127" s="18"/>
      <c r="U127" s="18"/>
    </row>
    <row r="128" spans="1:28" s="15" customFormat="1" ht="27.75" customHeight="1" x14ac:dyDescent="0.35">
      <c r="A128" s="209" t="s">
        <v>269</v>
      </c>
      <c r="B128" s="209"/>
      <c r="C128" s="209"/>
      <c r="D128" s="209"/>
      <c r="E128" s="209"/>
      <c r="F128" s="209"/>
      <c r="G128" s="209"/>
      <c r="H128" s="209"/>
      <c r="I128" s="209"/>
      <c r="J128" s="209"/>
      <c r="K128" s="209"/>
      <c r="L128" s="209"/>
      <c r="M128" s="209"/>
      <c r="N128" s="70"/>
      <c r="O128" s="70"/>
      <c r="P128" s="70"/>
      <c r="Q128" s="70"/>
      <c r="R128" s="70"/>
      <c r="S128" s="70"/>
      <c r="T128" s="70"/>
      <c r="U128" s="70"/>
      <c r="V128" s="70"/>
      <c r="W128" s="70"/>
      <c r="X128" s="70"/>
      <c r="Y128" s="70"/>
      <c r="Z128" s="70"/>
      <c r="AA128" s="70"/>
      <c r="AB128" s="70"/>
    </row>
    <row r="129" spans="1:15" s="15" customFormat="1" ht="15" customHeight="1" x14ac:dyDescent="0.35">
      <c r="A129" s="187" t="s">
        <v>14</v>
      </c>
      <c r="B129" s="186" t="s">
        <v>141</v>
      </c>
      <c r="C129" s="186"/>
      <c r="D129" s="186"/>
      <c r="E129" s="186"/>
      <c r="F129" s="186"/>
      <c r="G129" s="186"/>
      <c r="H129" s="186"/>
      <c r="I129" s="186"/>
      <c r="J129" s="186"/>
      <c r="K129" s="186"/>
      <c r="L129" s="186"/>
      <c r="M129" s="186" t="s">
        <v>24</v>
      </c>
    </row>
    <row r="130" spans="1:15" s="15" customFormat="1" ht="30" x14ac:dyDescent="0.35">
      <c r="A130" s="187"/>
      <c r="B130" s="22" t="s">
        <v>127</v>
      </c>
      <c r="C130" s="22" t="s">
        <v>128</v>
      </c>
      <c r="D130" s="22" t="s">
        <v>129</v>
      </c>
      <c r="E130" s="22" t="s">
        <v>130</v>
      </c>
      <c r="F130" s="22" t="s">
        <v>131</v>
      </c>
      <c r="G130" s="22" t="s">
        <v>132</v>
      </c>
      <c r="H130" s="109" t="s">
        <v>133</v>
      </c>
      <c r="I130" s="22" t="s">
        <v>134</v>
      </c>
      <c r="J130" s="22" t="s">
        <v>135</v>
      </c>
      <c r="K130" s="22" t="s">
        <v>136</v>
      </c>
      <c r="L130" s="22" t="s">
        <v>137</v>
      </c>
      <c r="M130" s="23" t="s">
        <v>24</v>
      </c>
    </row>
    <row r="131" spans="1:15" s="15" customFormat="1" x14ac:dyDescent="0.35">
      <c r="A131" s="8" t="s">
        <v>25</v>
      </c>
      <c r="B131" s="12">
        <v>1</v>
      </c>
      <c r="C131" s="12">
        <v>5</v>
      </c>
      <c r="D131" s="12">
        <v>19</v>
      </c>
      <c r="E131" s="12">
        <v>2</v>
      </c>
      <c r="F131" s="12">
        <v>1</v>
      </c>
      <c r="G131" s="12">
        <v>0</v>
      </c>
      <c r="H131" s="12">
        <v>0</v>
      </c>
      <c r="I131" s="12">
        <v>0</v>
      </c>
      <c r="J131" s="12">
        <v>0</v>
      </c>
      <c r="K131" s="12">
        <v>4</v>
      </c>
      <c r="L131" s="12">
        <v>591</v>
      </c>
      <c r="M131" s="13">
        <f t="shared" ref="M131:M150" si="8">SUM(B131:L131)</f>
        <v>623</v>
      </c>
      <c r="O131" s="17"/>
    </row>
    <row r="132" spans="1:15" s="15" customFormat="1" x14ac:dyDescent="0.35">
      <c r="A132" s="8" t="s">
        <v>26</v>
      </c>
      <c r="B132" s="12">
        <v>0</v>
      </c>
      <c r="C132" s="12">
        <v>0</v>
      </c>
      <c r="D132" s="12">
        <v>2</v>
      </c>
      <c r="E132" s="12">
        <v>1</v>
      </c>
      <c r="F132" s="12">
        <v>0</v>
      </c>
      <c r="G132" s="12">
        <v>0</v>
      </c>
      <c r="H132" s="12">
        <v>0</v>
      </c>
      <c r="I132" s="12">
        <v>0</v>
      </c>
      <c r="J132" s="12">
        <v>0</v>
      </c>
      <c r="K132" s="12">
        <v>0</v>
      </c>
      <c r="L132" s="12">
        <v>24</v>
      </c>
      <c r="M132" s="13">
        <f t="shared" si="8"/>
        <v>27</v>
      </c>
      <c r="O132" s="17"/>
    </row>
    <row r="133" spans="1:15" s="15" customFormat="1" x14ac:dyDescent="0.35">
      <c r="A133" s="8" t="s">
        <v>27</v>
      </c>
      <c r="B133" s="12">
        <v>0</v>
      </c>
      <c r="C133" s="12">
        <v>2</v>
      </c>
      <c r="D133" s="12">
        <v>2</v>
      </c>
      <c r="E133" s="12">
        <v>1</v>
      </c>
      <c r="F133" s="12">
        <v>0</v>
      </c>
      <c r="G133" s="12">
        <v>0</v>
      </c>
      <c r="H133" s="12">
        <v>0</v>
      </c>
      <c r="I133" s="12">
        <v>0</v>
      </c>
      <c r="J133" s="12">
        <v>0</v>
      </c>
      <c r="K133" s="12">
        <v>0</v>
      </c>
      <c r="L133" s="12">
        <v>45</v>
      </c>
      <c r="M133" s="13">
        <f t="shared" si="8"/>
        <v>50</v>
      </c>
      <c r="O133" s="17"/>
    </row>
    <row r="134" spans="1:15" s="15" customFormat="1" x14ac:dyDescent="0.35">
      <c r="A134" s="8" t="s">
        <v>28</v>
      </c>
      <c r="B134" s="12">
        <v>0</v>
      </c>
      <c r="C134" s="12">
        <v>1</v>
      </c>
      <c r="D134" s="12">
        <v>2</v>
      </c>
      <c r="E134" s="12">
        <v>1</v>
      </c>
      <c r="F134" s="12">
        <v>1</v>
      </c>
      <c r="G134" s="12">
        <v>0</v>
      </c>
      <c r="H134" s="12">
        <v>0</v>
      </c>
      <c r="I134" s="12">
        <v>0</v>
      </c>
      <c r="J134" s="12">
        <v>0</v>
      </c>
      <c r="K134" s="12">
        <v>0</v>
      </c>
      <c r="L134" s="12">
        <v>42</v>
      </c>
      <c r="M134" s="13">
        <f t="shared" si="8"/>
        <v>47</v>
      </c>
      <c r="O134" s="17"/>
    </row>
    <row r="135" spans="1:15" s="15" customFormat="1" x14ac:dyDescent="0.35">
      <c r="A135" s="8" t="s">
        <v>29</v>
      </c>
      <c r="B135" s="12">
        <v>1</v>
      </c>
      <c r="C135" s="12">
        <v>13</v>
      </c>
      <c r="D135" s="12">
        <v>28</v>
      </c>
      <c r="E135" s="12">
        <v>6</v>
      </c>
      <c r="F135" s="12">
        <v>2</v>
      </c>
      <c r="G135" s="12">
        <v>1</v>
      </c>
      <c r="H135" s="12">
        <v>2</v>
      </c>
      <c r="I135" s="12">
        <v>0</v>
      </c>
      <c r="J135" s="12">
        <v>0</v>
      </c>
      <c r="K135" s="12">
        <v>6</v>
      </c>
      <c r="L135" s="12">
        <v>894</v>
      </c>
      <c r="M135" s="13">
        <f t="shared" si="8"/>
        <v>953</v>
      </c>
      <c r="N135" s="17"/>
      <c r="O135" s="17"/>
    </row>
    <row r="136" spans="1:15" s="15" customFormat="1" x14ac:dyDescent="0.35">
      <c r="A136" s="8" t="s">
        <v>30</v>
      </c>
      <c r="B136" s="12">
        <v>0</v>
      </c>
      <c r="C136" s="12">
        <v>3</v>
      </c>
      <c r="D136" s="12">
        <v>6</v>
      </c>
      <c r="E136" s="12">
        <v>1</v>
      </c>
      <c r="F136" s="12">
        <v>1</v>
      </c>
      <c r="G136" s="12">
        <v>0</v>
      </c>
      <c r="H136" s="12">
        <v>0</v>
      </c>
      <c r="I136" s="12">
        <v>0</v>
      </c>
      <c r="J136" s="12">
        <v>0</v>
      </c>
      <c r="K136" s="12">
        <v>0</v>
      </c>
      <c r="L136" s="12">
        <v>51</v>
      </c>
      <c r="M136" s="13">
        <f t="shared" si="8"/>
        <v>62</v>
      </c>
      <c r="O136" s="17"/>
    </row>
    <row r="137" spans="1:15" s="15" customFormat="1" x14ac:dyDescent="0.35">
      <c r="A137" s="8" t="s">
        <v>31</v>
      </c>
      <c r="B137" s="12">
        <v>1</v>
      </c>
      <c r="C137" s="12">
        <v>1</v>
      </c>
      <c r="D137" s="12">
        <v>6</v>
      </c>
      <c r="E137" s="12">
        <v>3</v>
      </c>
      <c r="F137" s="12">
        <v>1</v>
      </c>
      <c r="G137" s="12">
        <v>0</v>
      </c>
      <c r="H137" s="12">
        <v>0</v>
      </c>
      <c r="I137" s="12">
        <v>0</v>
      </c>
      <c r="J137" s="12">
        <v>0</v>
      </c>
      <c r="K137" s="12">
        <v>0</v>
      </c>
      <c r="L137" s="12">
        <v>105</v>
      </c>
      <c r="M137" s="13">
        <f t="shared" si="8"/>
        <v>117</v>
      </c>
      <c r="O137" s="17"/>
    </row>
    <row r="138" spans="1:15" s="15" customFormat="1" x14ac:dyDescent="0.35">
      <c r="A138" s="8" t="s">
        <v>32</v>
      </c>
      <c r="B138" s="12">
        <v>0</v>
      </c>
      <c r="C138" s="12">
        <v>1</v>
      </c>
      <c r="D138" s="12">
        <v>3</v>
      </c>
      <c r="E138" s="12">
        <v>2</v>
      </c>
      <c r="F138" s="12">
        <v>1</v>
      </c>
      <c r="G138" s="12">
        <v>0</v>
      </c>
      <c r="H138" s="12">
        <v>0</v>
      </c>
      <c r="I138" s="12">
        <v>0</v>
      </c>
      <c r="J138" s="12">
        <v>0</v>
      </c>
      <c r="K138" s="12">
        <v>2</v>
      </c>
      <c r="L138" s="12">
        <v>121</v>
      </c>
      <c r="M138" s="13">
        <f t="shared" si="8"/>
        <v>130</v>
      </c>
      <c r="O138" s="17"/>
    </row>
    <row r="139" spans="1:15" s="15" customFormat="1" x14ac:dyDescent="0.35">
      <c r="A139" s="8" t="s">
        <v>33</v>
      </c>
      <c r="B139" s="12">
        <v>0</v>
      </c>
      <c r="C139" s="12">
        <v>1</v>
      </c>
      <c r="D139" s="12">
        <v>5</v>
      </c>
      <c r="E139" s="12">
        <v>0</v>
      </c>
      <c r="F139" s="12">
        <v>0</v>
      </c>
      <c r="G139" s="12">
        <v>0</v>
      </c>
      <c r="H139" s="12">
        <v>0</v>
      </c>
      <c r="I139" s="12">
        <v>0</v>
      </c>
      <c r="J139" s="12">
        <v>0</v>
      </c>
      <c r="K139" s="12">
        <v>0</v>
      </c>
      <c r="L139" s="12">
        <v>52</v>
      </c>
      <c r="M139" s="13">
        <f t="shared" si="8"/>
        <v>58</v>
      </c>
      <c r="O139" s="17"/>
    </row>
    <row r="140" spans="1:15" s="15" customFormat="1" x14ac:dyDescent="0.35">
      <c r="A140" s="8" t="s">
        <v>34</v>
      </c>
      <c r="B140" s="12">
        <v>1</v>
      </c>
      <c r="C140" s="12">
        <v>1</v>
      </c>
      <c r="D140" s="12">
        <v>4</v>
      </c>
      <c r="E140" s="12">
        <v>1</v>
      </c>
      <c r="F140" s="12">
        <v>2</v>
      </c>
      <c r="G140" s="12">
        <v>0</v>
      </c>
      <c r="H140" s="12">
        <v>0</v>
      </c>
      <c r="I140" s="12">
        <v>0</v>
      </c>
      <c r="J140" s="12">
        <v>0</v>
      </c>
      <c r="K140" s="12">
        <v>1</v>
      </c>
      <c r="L140" s="12">
        <v>94</v>
      </c>
      <c r="M140" s="13">
        <f t="shared" si="8"/>
        <v>104</v>
      </c>
      <c r="O140" s="17"/>
    </row>
    <row r="141" spans="1:15" s="15" customFormat="1" x14ac:dyDescent="0.35">
      <c r="A141" s="8" t="s">
        <v>35</v>
      </c>
      <c r="B141" s="12">
        <v>0</v>
      </c>
      <c r="C141" s="12">
        <v>1</v>
      </c>
      <c r="D141" s="12">
        <v>8</v>
      </c>
      <c r="E141" s="12">
        <v>2</v>
      </c>
      <c r="F141" s="12">
        <v>0</v>
      </c>
      <c r="G141" s="12">
        <v>0</v>
      </c>
      <c r="H141" s="12">
        <v>0</v>
      </c>
      <c r="I141" s="12">
        <v>0</v>
      </c>
      <c r="J141" s="12">
        <v>0</v>
      </c>
      <c r="K141" s="12">
        <v>1</v>
      </c>
      <c r="L141" s="12">
        <v>119</v>
      </c>
      <c r="M141" s="13">
        <f t="shared" si="8"/>
        <v>131</v>
      </c>
      <c r="O141" s="17"/>
    </row>
    <row r="142" spans="1:15" s="15" customFormat="1" x14ac:dyDescent="0.35">
      <c r="A142" s="8" t="s">
        <v>36</v>
      </c>
      <c r="B142" s="12">
        <v>3</v>
      </c>
      <c r="C142" s="12">
        <v>6</v>
      </c>
      <c r="D142" s="12">
        <v>9</v>
      </c>
      <c r="E142" s="12">
        <v>11</v>
      </c>
      <c r="F142" s="12">
        <v>1</v>
      </c>
      <c r="G142" s="12">
        <v>2</v>
      </c>
      <c r="H142" s="12">
        <v>0</v>
      </c>
      <c r="I142" s="12">
        <v>1</v>
      </c>
      <c r="J142" s="12">
        <v>0</v>
      </c>
      <c r="K142" s="12">
        <v>1</v>
      </c>
      <c r="L142" s="12">
        <v>77</v>
      </c>
      <c r="M142" s="13">
        <f t="shared" si="8"/>
        <v>111</v>
      </c>
      <c r="O142" s="17"/>
    </row>
    <row r="143" spans="1:15" s="15" customFormat="1" x14ac:dyDescent="0.35">
      <c r="A143" s="8" t="s">
        <v>37</v>
      </c>
      <c r="B143" s="12">
        <v>0</v>
      </c>
      <c r="C143" s="12">
        <v>2</v>
      </c>
      <c r="D143" s="12">
        <v>4</v>
      </c>
      <c r="E143" s="12">
        <v>2</v>
      </c>
      <c r="F143" s="12">
        <v>1</v>
      </c>
      <c r="G143" s="12">
        <v>0</v>
      </c>
      <c r="H143" s="12">
        <v>0</v>
      </c>
      <c r="I143" s="12">
        <v>0</v>
      </c>
      <c r="J143" s="12">
        <v>0</v>
      </c>
      <c r="K143" s="12">
        <v>0</v>
      </c>
      <c r="L143" s="12">
        <v>44</v>
      </c>
      <c r="M143" s="13">
        <f t="shared" si="8"/>
        <v>53</v>
      </c>
      <c r="O143" s="17"/>
    </row>
    <row r="144" spans="1:15" s="15" customFormat="1" x14ac:dyDescent="0.35">
      <c r="A144" s="8" t="s">
        <v>38</v>
      </c>
      <c r="B144" s="12">
        <v>2</v>
      </c>
      <c r="C144" s="12">
        <v>16</v>
      </c>
      <c r="D144" s="12">
        <v>42</v>
      </c>
      <c r="E144" s="12">
        <v>12</v>
      </c>
      <c r="F144" s="12">
        <v>1</v>
      </c>
      <c r="G144" s="12">
        <v>2</v>
      </c>
      <c r="H144" s="12">
        <v>0</v>
      </c>
      <c r="I144" s="12">
        <v>1</v>
      </c>
      <c r="J144" s="12">
        <v>0</v>
      </c>
      <c r="K144" s="12">
        <v>2</v>
      </c>
      <c r="L144" s="12">
        <v>1054</v>
      </c>
      <c r="M144" s="13">
        <f t="shared" si="8"/>
        <v>1132</v>
      </c>
      <c r="O144" s="17"/>
    </row>
    <row r="145" spans="1:28" s="15" customFormat="1" x14ac:dyDescent="0.35">
      <c r="A145" s="8" t="s">
        <v>39</v>
      </c>
      <c r="B145" s="12">
        <v>0</v>
      </c>
      <c r="C145" s="12">
        <v>3</v>
      </c>
      <c r="D145" s="12">
        <v>6</v>
      </c>
      <c r="E145" s="12">
        <v>6</v>
      </c>
      <c r="F145" s="12">
        <v>0</v>
      </c>
      <c r="G145" s="12">
        <v>0</v>
      </c>
      <c r="H145" s="12">
        <v>0</v>
      </c>
      <c r="I145" s="12">
        <v>0</v>
      </c>
      <c r="J145" s="12">
        <v>0</v>
      </c>
      <c r="K145" s="12">
        <v>1</v>
      </c>
      <c r="L145" s="12">
        <v>55</v>
      </c>
      <c r="M145" s="13">
        <f t="shared" si="8"/>
        <v>71</v>
      </c>
      <c r="O145" s="17"/>
    </row>
    <row r="146" spans="1:28" s="15" customFormat="1" x14ac:dyDescent="0.35">
      <c r="A146" s="8" t="s">
        <v>40</v>
      </c>
      <c r="B146" s="12">
        <v>0</v>
      </c>
      <c r="C146" s="12">
        <v>0</v>
      </c>
      <c r="D146" s="12">
        <v>1</v>
      </c>
      <c r="E146" s="12">
        <v>0</v>
      </c>
      <c r="F146" s="12">
        <v>0</v>
      </c>
      <c r="G146" s="12">
        <v>0</v>
      </c>
      <c r="H146" s="12">
        <v>0</v>
      </c>
      <c r="I146" s="12">
        <v>0</v>
      </c>
      <c r="J146" s="12">
        <v>0</v>
      </c>
      <c r="K146" s="12">
        <v>0</v>
      </c>
      <c r="L146" s="12">
        <v>6</v>
      </c>
      <c r="M146" s="13">
        <f t="shared" si="8"/>
        <v>7</v>
      </c>
      <c r="O146" s="17"/>
    </row>
    <row r="147" spans="1:28" s="15" customFormat="1" x14ac:dyDescent="0.35">
      <c r="A147" s="8" t="s">
        <v>41</v>
      </c>
      <c r="B147" s="12">
        <v>0</v>
      </c>
      <c r="C147" s="12">
        <v>1</v>
      </c>
      <c r="D147" s="12">
        <v>2</v>
      </c>
      <c r="E147" s="12">
        <v>1</v>
      </c>
      <c r="F147" s="12">
        <v>1</v>
      </c>
      <c r="G147" s="12">
        <v>0</v>
      </c>
      <c r="H147" s="12">
        <v>0</v>
      </c>
      <c r="I147" s="12">
        <v>0</v>
      </c>
      <c r="J147" s="12">
        <v>0</v>
      </c>
      <c r="K147" s="12">
        <v>0</v>
      </c>
      <c r="L147" s="12">
        <v>101</v>
      </c>
      <c r="M147" s="13">
        <f t="shared" si="8"/>
        <v>106</v>
      </c>
      <c r="O147" s="17"/>
    </row>
    <row r="148" spans="1:28" s="15" customFormat="1" x14ac:dyDescent="0.35">
      <c r="A148" s="8" t="s">
        <v>42</v>
      </c>
      <c r="B148" s="12">
        <v>0</v>
      </c>
      <c r="C148" s="12">
        <v>20</v>
      </c>
      <c r="D148" s="12">
        <v>23</v>
      </c>
      <c r="E148" s="12">
        <v>10</v>
      </c>
      <c r="F148" s="12">
        <v>3</v>
      </c>
      <c r="G148" s="12">
        <v>2</v>
      </c>
      <c r="H148" s="12">
        <v>2</v>
      </c>
      <c r="I148" s="12">
        <v>0</v>
      </c>
      <c r="J148" s="12">
        <v>0</v>
      </c>
      <c r="K148" s="12">
        <v>4</v>
      </c>
      <c r="L148" s="12">
        <v>266</v>
      </c>
      <c r="M148" s="13">
        <f t="shared" si="8"/>
        <v>330</v>
      </c>
      <c r="N148" s="17"/>
      <c r="O148" s="17"/>
    </row>
    <row r="149" spans="1:28" s="15" customFormat="1" x14ac:dyDescent="0.35">
      <c r="A149" s="8" t="s">
        <v>43</v>
      </c>
      <c r="B149" s="12">
        <v>0</v>
      </c>
      <c r="C149" s="12">
        <v>5</v>
      </c>
      <c r="D149" s="12">
        <v>4</v>
      </c>
      <c r="E149" s="12">
        <v>4</v>
      </c>
      <c r="F149" s="12">
        <v>1</v>
      </c>
      <c r="G149" s="12">
        <v>2</v>
      </c>
      <c r="H149" s="12">
        <v>0</v>
      </c>
      <c r="I149" s="12">
        <v>0</v>
      </c>
      <c r="J149" s="12">
        <v>1</v>
      </c>
      <c r="K149" s="12">
        <v>1</v>
      </c>
      <c r="L149" s="12">
        <v>158</v>
      </c>
      <c r="M149" s="13">
        <f t="shared" si="8"/>
        <v>176</v>
      </c>
      <c r="O149" s="17"/>
    </row>
    <row r="150" spans="1:28" s="15" customFormat="1" x14ac:dyDescent="0.35">
      <c r="A150" s="8" t="s">
        <v>44</v>
      </c>
      <c r="B150" s="12">
        <v>0</v>
      </c>
      <c r="C150" s="12">
        <v>4</v>
      </c>
      <c r="D150" s="12">
        <v>7</v>
      </c>
      <c r="E150" s="12">
        <v>4</v>
      </c>
      <c r="F150" s="12">
        <v>1</v>
      </c>
      <c r="G150" s="12">
        <v>0</v>
      </c>
      <c r="H150" s="12">
        <v>0</v>
      </c>
      <c r="I150" s="12">
        <v>0</v>
      </c>
      <c r="J150" s="12">
        <v>0</v>
      </c>
      <c r="K150" s="12">
        <v>1</v>
      </c>
      <c r="L150" s="12">
        <v>73</v>
      </c>
      <c r="M150" s="13">
        <f t="shared" si="8"/>
        <v>90</v>
      </c>
      <c r="O150" s="17"/>
    </row>
    <row r="151" spans="1:28" s="15" customFormat="1" x14ac:dyDescent="0.35">
      <c r="A151" s="24" t="s">
        <v>45</v>
      </c>
      <c r="B151" s="30">
        <f t="shared" ref="B151:M151" si="9">SUM(B131:B150)</f>
        <v>9</v>
      </c>
      <c r="C151" s="30">
        <f t="shared" si="9"/>
        <v>86</v>
      </c>
      <c r="D151" s="30">
        <f t="shared" si="9"/>
        <v>183</v>
      </c>
      <c r="E151" s="30">
        <f t="shared" si="9"/>
        <v>70</v>
      </c>
      <c r="F151" s="30">
        <f t="shared" si="9"/>
        <v>18</v>
      </c>
      <c r="G151" s="30">
        <f t="shared" si="9"/>
        <v>9</v>
      </c>
      <c r="H151" s="30">
        <f t="shared" si="9"/>
        <v>4</v>
      </c>
      <c r="I151" s="30">
        <f t="shared" si="9"/>
        <v>2</v>
      </c>
      <c r="J151" s="30">
        <f t="shared" si="9"/>
        <v>1</v>
      </c>
      <c r="K151" s="30">
        <f t="shared" si="9"/>
        <v>24</v>
      </c>
      <c r="L151" s="30">
        <f t="shared" si="9"/>
        <v>3972</v>
      </c>
      <c r="M151" s="30">
        <f t="shared" si="9"/>
        <v>4378</v>
      </c>
      <c r="N151" s="17"/>
    </row>
    <row r="152" spans="1:28" s="15" customFormat="1" x14ac:dyDescent="0.35">
      <c r="A152" s="171"/>
      <c r="B152" s="125"/>
      <c r="C152" s="125"/>
      <c r="D152" s="125"/>
      <c r="E152" s="125"/>
      <c r="F152" s="125"/>
      <c r="G152" s="125"/>
      <c r="H152" s="125"/>
      <c r="I152" s="125"/>
      <c r="J152" s="125"/>
      <c r="K152" s="125"/>
      <c r="L152" s="125"/>
      <c r="M152" s="125"/>
      <c r="N152" s="17"/>
    </row>
    <row r="153" spans="1:28" s="173" customFormat="1" ht="23.25" customHeight="1" x14ac:dyDescent="0.35">
      <c r="A153" s="187" t="s">
        <v>216</v>
      </c>
      <c r="B153" s="187"/>
      <c r="C153" s="187"/>
      <c r="D153" s="187"/>
      <c r="E153" s="187"/>
      <c r="F153" s="187"/>
      <c r="G153" s="187"/>
      <c r="H153" s="187"/>
      <c r="I153" s="187"/>
      <c r="J153" s="187"/>
      <c r="K153" s="187"/>
      <c r="L153" s="187"/>
      <c r="M153" s="187"/>
      <c r="N153" s="169"/>
      <c r="O153" s="169"/>
      <c r="P153" s="169"/>
      <c r="Q153" s="169"/>
      <c r="R153" s="169"/>
      <c r="S153" s="169"/>
      <c r="T153" s="169"/>
      <c r="U153" s="169"/>
    </row>
    <row r="154" spans="1:28" s="15" customFormat="1" ht="28.5" customHeight="1" x14ac:dyDescent="0.35">
      <c r="A154" s="190" t="s">
        <v>270</v>
      </c>
      <c r="B154" s="190"/>
      <c r="C154" s="190"/>
      <c r="D154" s="190"/>
      <c r="E154" s="190"/>
      <c r="F154" s="190"/>
      <c r="G154" s="190"/>
      <c r="H154" s="190"/>
      <c r="I154" s="190"/>
      <c r="J154" s="190"/>
      <c r="K154" s="190"/>
      <c r="L154" s="190"/>
      <c r="M154" s="190"/>
      <c r="N154" s="67"/>
      <c r="O154" s="67"/>
      <c r="P154" s="67"/>
      <c r="Q154" s="67"/>
      <c r="R154" s="67"/>
      <c r="S154" s="67"/>
      <c r="T154" s="67"/>
      <c r="U154" s="67"/>
      <c r="V154" s="67"/>
      <c r="W154" s="67"/>
      <c r="X154" s="67"/>
      <c r="Y154" s="67"/>
      <c r="Z154" s="67"/>
      <c r="AA154" s="67"/>
      <c r="AB154" s="67"/>
    </row>
    <row r="155" spans="1:28" s="15" customFormat="1" ht="15" customHeight="1" x14ac:dyDescent="0.35">
      <c r="A155" s="187" t="s">
        <v>14</v>
      </c>
      <c r="B155" s="186" t="s">
        <v>142</v>
      </c>
      <c r="C155" s="186"/>
      <c r="D155" s="186"/>
      <c r="E155" s="186"/>
      <c r="F155" s="186"/>
      <c r="G155" s="186"/>
      <c r="H155" s="186"/>
      <c r="I155" s="186"/>
      <c r="J155" s="186"/>
      <c r="K155" s="186"/>
      <c r="L155" s="186"/>
      <c r="M155" s="186"/>
    </row>
    <row r="156" spans="1:28" s="15" customFormat="1" ht="30" x14ac:dyDescent="0.35">
      <c r="A156" s="187"/>
      <c r="B156" s="27" t="s">
        <v>127</v>
      </c>
      <c r="C156" s="27" t="s">
        <v>128</v>
      </c>
      <c r="D156" s="27" t="s">
        <v>129</v>
      </c>
      <c r="E156" s="27" t="s">
        <v>130</v>
      </c>
      <c r="F156" s="27" t="s">
        <v>131</v>
      </c>
      <c r="G156" s="27" t="s">
        <v>132</v>
      </c>
      <c r="H156" s="108" t="s">
        <v>145</v>
      </c>
      <c r="I156" s="27" t="s">
        <v>143</v>
      </c>
      <c r="J156" s="27" t="s">
        <v>135</v>
      </c>
      <c r="K156" s="27" t="s">
        <v>136</v>
      </c>
      <c r="L156" s="27" t="s">
        <v>144</v>
      </c>
      <c r="M156" s="69" t="s">
        <v>24</v>
      </c>
    </row>
    <row r="157" spans="1:28" s="15" customFormat="1" x14ac:dyDescent="0.35">
      <c r="A157" s="8" t="s">
        <v>25</v>
      </c>
      <c r="B157" s="72">
        <v>16</v>
      </c>
      <c r="C157" s="72">
        <v>71</v>
      </c>
      <c r="D157" s="72">
        <v>142</v>
      </c>
      <c r="E157" s="72">
        <v>73</v>
      </c>
      <c r="F157" s="12">
        <v>16</v>
      </c>
      <c r="G157" s="12">
        <v>5</v>
      </c>
      <c r="H157" s="12">
        <v>2</v>
      </c>
      <c r="I157" s="12">
        <v>0</v>
      </c>
      <c r="J157" s="12">
        <v>0</v>
      </c>
      <c r="K157" s="12">
        <v>18</v>
      </c>
      <c r="L157" s="12">
        <v>280</v>
      </c>
      <c r="M157" s="13">
        <f>SUM(B157:L157)</f>
        <v>623</v>
      </c>
    </row>
    <row r="158" spans="1:28" s="15" customFormat="1" x14ac:dyDescent="0.35">
      <c r="A158" s="8" t="s">
        <v>26</v>
      </c>
      <c r="B158" s="72">
        <v>3</v>
      </c>
      <c r="C158" s="72">
        <v>3</v>
      </c>
      <c r="D158" s="72">
        <v>4</v>
      </c>
      <c r="E158" s="72">
        <v>2</v>
      </c>
      <c r="F158" s="12">
        <v>1</v>
      </c>
      <c r="G158" s="12">
        <v>0</v>
      </c>
      <c r="H158" s="12">
        <v>0</v>
      </c>
      <c r="I158" s="12">
        <v>0</v>
      </c>
      <c r="J158" s="12">
        <v>0</v>
      </c>
      <c r="K158" s="12">
        <v>0</v>
      </c>
      <c r="L158" s="12">
        <v>14</v>
      </c>
      <c r="M158" s="13">
        <f t="shared" ref="M158:M176" si="10">SUM(B158:L158)</f>
        <v>27</v>
      </c>
    </row>
    <row r="159" spans="1:28" s="15" customFormat="1" x14ac:dyDescent="0.35">
      <c r="A159" s="8" t="s">
        <v>27</v>
      </c>
      <c r="B159" s="72">
        <v>1</v>
      </c>
      <c r="C159" s="72">
        <v>12</v>
      </c>
      <c r="D159" s="72">
        <v>5</v>
      </c>
      <c r="E159" s="72">
        <v>3</v>
      </c>
      <c r="F159" s="12">
        <v>1</v>
      </c>
      <c r="G159" s="12">
        <v>1</v>
      </c>
      <c r="H159" s="12">
        <v>0</v>
      </c>
      <c r="I159" s="12">
        <v>0</v>
      </c>
      <c r="J159" s="12">
        <v>0</v>
      </c>
      <c r="K159" s="12">
        <v>2</v>
      </c>
      <c r="L159" s="12">
        <v>25</v>
      </c>
      <c r="M159" s="13">
        <f t="shared" si="10"/>
        <v>50</v>
      </c>
    </row>
    <row r="160" spans="1:28" s="15" customFormat="1" x14ac:dyDescent="0.35">
      <c r="A160" s="8" t="s">
        <v>28</v>
      </c>
      <c r="B160" s="72">
        <v>2</v>
      </c>
      <c r="C160" s="72">
        <v>5</v>
      </c>
      <c r="D160" s="72">
        <v>9</v>
      </c>
      <c r="E160" s="72">
        <v>2</v>
      </c>
      <c r="F160" s="12">
        <v>2</v>
      </c>
      <c r="G160" s="12">
        <v>2</v>
      </c>
      <c r="H160" s="12">
        <v>0</v>
      </c>
      <c r="I160" s="12">
        <v>0</v>
      </c>
      <c r="J160" s="12">
        <v>0</v>
      </c>
      <c r="K160" s="12">
        <v>1</v>
      </c>
      <c r="L160" s="12">
        <v>24</v>
      </c>
      <c r="M160" s="13">
        <f t="shared" si="10"/>
        <v>47</v>
      </c>
    </row>
    <row r="161" spans="1:13" s="15" customFormat="1" ht="14.25" customHeight="1" x14ac:dyDescent="0.35">
      <c r="A161" s="8" t="s">
        <v>29</v>
      </c>
      <c r="B161" s="72">
        <v>11</v>
      </c>
      <c r="C161" s="72">
        <v>64</v>
      </c>
      <c r="D161" s="72">
        <v>132</v>
      </c>
      <c r="E161" s="72">
        <v>88</v>
      </c>
      <c r="F161" s="12">
        <v>22</v>
      </c>
      <c r="G161" s="12">
        <v>14</v>
      </c>
      <c r="H161" s="12">
        <v>6</v>
      </c>
      <c r="I161" s="12">
        <v>0</v>
      </c>
      <c r="J161" s="12">
        <v>0</v>
      </c>
      <c r="K161" s="12">
        <v>12</v>
      </c>
      <c r="L161" s="12">
        <v>604</v>
      </c>
      <c r="M161" s="13">
        <f t="shared" si="10"/>
        <v>953</v>
      </c>
    </row>
    <row r="162" spans="1:13" s="15" customFormat="1" x14ac:dyDescent="0.35">
      <c r="A162" s="8" t="s">
        <v>30</v>
      </c>
      <c r="B162" s="72">
        <v>1</v>
      </c>
      <c r="C162" s="72">
        <v>5</v>
      </c>
      <c r="D162" s="72">
        <v>10</v>
      </c>
      <c r="E162" s="72">
        <v>4</v>
      </c>
      <c r="F162" s="12">
        <v>4</v>
      </c>
      <c r="G162" s="12">
        <v>2</v>
      </c>
      <c r="H162" s="12">
        <v>0</v>
      </c>
      <c r="I162" s="12">
        <v>0</v>
      </c>
      <c r="J162" s="12">
        <v>0</v>
      </c>
      <c r="K162" s="12">
        <v>0</v>
      </c>
      <c r="L162" s="12">
        <v>36</v>
      </c>
      <c r="M162" s="13">
        <f t="shared" si="10"/>
        <v>62</v>
      </c>
    </row>
    <row r="163" spans="1:13" s="15" customFormat="1" x14ac:dyDescent="0.35">
      <c r="A163" s="8" t="s">
        <v>31</v>
      </c>
      <c r="B163" s="72">
        <v>3</v>
      </c>
      <c r="C163" s="72">
        <v>5</v>
      </c>
      <c r="D163" s="72">
        <v>26</v>
      </c>
      <c r="E163" s="72">
        <v>13</v>
      </c>
      <c r="F163" s="12">
        <v>2</v>
      </c>
      <c r="G163" s="12">
        <v>3</v>
      </c>
      <c r="H163" s="12">
        <v>2</v>
      </c>
      <c r="I163" s="12">
        <v>0</v>
      </c>
      <c r="J163" s="12">
        <v>1</v>
      </c>
      <c r="K163" s="12">
        <v>1</v>
      </c>
      <c r="L163" s="12">
        <v>61</v>
      </c>
      <c r="M163" s="13">
        <f t="shared" si="10"/>
        <v>117</v>
      </c>
    </row>
    <row r="164" spans="1:13" s="15" customFormat="1" x14ac:dyDescent="0.35">
      <c r="A164" s="8" t="s">
        <v>32</v>
      </c>
      <c r="B164" s="72">
        <v>3</v>
      </c>
      <c r="C164" s="72">
        <v>5</v>
      </c>
      <c r="D164" s="72">
        <v>12</v>
      </c>
      <c r="E164" s="72">
        <v>6</v>
      </c>
      <c r="F164" s="12">
        <v>0</v>
      </c>
      <c r="G164" s="12">
        <v>0</v>
      </c>
      <c r="H164" s="12">
        <v>1</v>
      </c>
      <c r="I164" s="12">
        <v>0</v>
      </c>
      <c r="J164" s="12">
        <v>0</v>
      </c>
      <c r="K164" s="12">
        <v>0</v>
      </c>
      <c r="L164" s="12">
        <v>103</v>
      </c>
      <c r="M164" s="13">
        <f t="shared" si="10"/>
        <v>130</v>
      </c>
    </row>
    <row r="165" spans="1:13" s="15" customFormat="1" x14ac:dyDescent="0.35">
      <c r="A165" s="8" t="s">
        <v>33</v>
      </c>
      <c r="B165" s="72">
        <v>2</v>
      </c>
      <c r="C165" s="72">
        <v>11</v>
      </c>
      <c r="D165" s="72">
        <v>12</v>
      </c>
      <c r="E165" s="72">
        <v>4</v>
      </c>
      <c r="F165" s="12">
        <v>0</v>
      </c>
      <c r="G165" s="12">
        <v>0</v>
      </c>
      <c r="H165" s="12">
        <v>1</v>
      </c>
      <c r="I165" s="12">
        <v>0</v>
      </c>
      <c r="J165" s="12">
        <v>0</v>
      </c>
      <c r="K165" s="12">
        <v>1</v>
      </c>
      <c r="L165" s="12">
        <v>27</v>
      </c>
      <c r="M165" s="13">
        <f t="shared" si="10"/>
        <v>58</v>
      </c>
    </row>
    <row r="166" spans="1:13" s="15" customFormat="1" x14ac:dyDescent="0.35">
      <c r="A166" s="8" t="s">
        <v>34</v>
      </c>
      <c r="B166" s="72">
        <v>1</v>
      </c>
      <c r="C166" s="72">
        <v>11</v>
      </c>
      <c r="D166" s="72">
        <v>16</v>
      </c>
      <c r="E166" s="72">
        <v>11</v>
      </c>
      <c r="F166" s="12">
        <v>3</v>
      </c>
      <c r="G166" s="12">
        <v>2</v>
      </c>
      <c r="H166" s="12">
        <v>0</v>
      </c>
      <c r="I166" s="12">
        <v>0</v>
      </c>
      <c r="J166" s="12">
        <v>0</v>
      </c>
      <c r="K166" s="12">
        <v>2</v>
      </c>
      <c r="L166" s="12">
        <v>58</v>
      </c>
      <c r="M166" s="13">
        <f t="shared" si="10"/>
        <v>104</v>
      </c>
    </row>
    <row r="167" spans="1:13" s="15" customFormat="1" x14ac:dyDescent="0.35">
      <c r="A167" s="8" t="s">
        <v>35</v>
      </c>
      <c r="B167" s="72">
        <v>2</v>
      </c>
      <c r="C167" s="72">
        <v>5</v>
      </c>
      <c r="D167" s="72">
        <v>11</v>
      </c>
      <c r="E167" s="72">
        <v>11</v>
      </c>
      <c r="F167" s="12">
        <v>8</v>
      </c>
      <c r="G167" s="12">
        <v>2</v>
      </c>
      <c r="H167" s="12">
        <v>0</v>
      </c>
      <c r="I167" s="12">
        <v>1</v>
      </c>
      <c r="J167" s="12">
        <v>0</v>
      </c>
      <c r="K167" s="12">
        <v>5</v>
      </c>
      <c r="L167" s="12">
        <v>86</v>
      </c>
      <c r="M167" s="13">
        <f t="shared" si="10"/>
        <v>131</v>
      </c>
    </row>
    <row r="168" spans="1:13" s="15" customFormat="1" x14ac:dyDescent="0.35">
      <c r="A168" s="8" t="s">
        <v>36</v>
      </c>
      <c r="B168" s="72">
        <v>3</v>
      </c>
      <c r="C168" s="72">
        <v>7</v>
      </c>
      <c r="D168" s="72">
        <v>20</v>
      </c>
      <c r="E168" s="72">
        <v>18</v>
      </c>
      <c r="F168" s="12">
        <v>6</v>
      </c>
      <c r="G168" s="12">
        <v>4</v>
      </c>
      <c r="H168" s="12">
        <v>3</v>
      </c>
      <c r="I168" s="12">
        <v>0</v>
      </c>
      <c r="J168" s="12">
        <v>0</v>
      </c>
      <c r="K168" s="12">
        <v>4</v>
      </c>
      <c r="L168" s="12">
        <v>46</v>
      </c>
      <c r="M168" s="13">
        <f t="shared" si="10"/>
        <v>111</v>
      </c>
    </row>
    <row r="169" spans="1:13" s="15" customFormat="1" x14ac:dyDescent="0.35">
      <c r="A169" s="8" t="s">
        <v>37</v>
      </c>
      <c r="B169" s="72">
        <v>1</v>
      </c>
      <c r="C169" s="72">
        <v>1</v>
      </c>
      <c r="D169" s="72">
        <v>3</v>
      </c>
      <c r="E169" s="72">
        <v>3</v>
      </c>
      <c r="F169" s="12">
        <v>0</v>
      </c>
      <c r="G169" s="12">
        <v>2</v>
      </c>
      <c r="H169" s="12">
        <v>1</v>
      </c>
      <c r="I169" s="12">
        <v>0</v>
      </c>
      <c r="J169" s="12">
        <v>0</v>
      </c>
      <c r="K169" s="12">
        <v>1</v>
      </c>
      <c r="L169" s="12">
        <v>41</v>
      </c>
      <c r="M169" s="13">
        <f t="shared" si="10"/>
        <v>53</v>
      </c>
    </row>
    <row r="170" spans="1:13" s="15" customFormat="1" x14ac:dyDescent="0.35">
      <c r="A170" s="8" t="s">
        <v>38</v>
      </c>
      <c r="B170" s="72">
        <v>19</v>
      </c>
      <c r="C170" s="72">
        <v>83</v>
      </c>
      <c r="D170" s="72">
        <v>142</v>
      </c>
      <c r="E170" s="72">
        <v>70</v>
      </c>
      <c r="F170" s="12">
        <v>29</v>
      </c>
      <c r="G170" s="12">
        <v>12</v>
      </c>
      <c r="H170" s="12">
        <v>9</v>
      </c>
      <c r="I170" s="12">
        <v>1</v>
      </c>
      <c r="J170" s="12">
        <v>0</v>
      </c>
      <c r="K170" s="12">
        <v>18</v>
      </c>
      <c r="L170" s="12">
        <v>749</v>
      </c>
      <c r="M170" s="13">
        <f t="shared" si="10"/>
        <v>1132</v>
      </c>
    </row>
    <row r="171" spans="1:13" s="15" customFormat="1" x14ac:dyDescent="0.35">
      <c r="A171" s="8" t="s">
        <v>39</v>
      </c>
      <c r="B171" s="72">
        <v>2</v>
      </c>
      <c r="C171" s="72">
        <v>14</v>
      </c>
      <c r="D171" s="72">
        <v>9</v>
      </c>
      <c r="E171" s="72">
        <v>9</v>
      </c>
      <c r="F171" s="12">
        <v>2</v>
      </c>
      <c r="G171" s="12">
        <v>0</v>
      </c>
      <c r="H171" s="12">
        <v>0</v>
      </c>
      <c r="I171" s="12">
        <v>0</v>
      </c>
      <c r="J171" s="12">
        <v>0</v>
      </c>
      <c r="K171" s="12">
        <v>0</v>
      </c>
      <c r="L171" s="12">
        <v>35</v>
      </c>
      <c r="M171" s="13">
        <f t="shared" si="10"/>
        <v>71</v>
      </c>
    </row>
    <row r="172" spans="1:13" s="15" customFormat="1" x14ac:dyDescent="0.35">
      <c r="A172" s="8" t="s">
        <v>40</v>
      </c>
      <c r="B172" s="72">
        <v>0</v>
      </c>
      <c r="C172" s="72">
        <v>1</v>
      </c>
      <c r="D172" s="72">
        <v>0</v>
      </c>
      <c r="E172" s="72">
        <v>0</v>
      </c>
      <c r="F172" s="12">
        <v>0</v>
      </c>
      <c r="G172" s="12">
        <v>0</v>
      </c>
      <c r="H172" s="12">
        <v>0</v>
      </c>
      <c r="I172" s="12">
        <v>0</v>
      </c>
      <c r="J172" s="12">
        <v>0</v>
      </c>
      <c r="K172" s="12">
        <v>1</v>
      </c>
      <c r="L172" s="12">
        <v>5</v>
      </c>
      <c r="M172" s="13">
        <f t="shared" si="10"/>
        <v>7</v>
      </c>
    </row>
    <row r="173" spans="1:13" s="15" customFormat="1" x14ac:dyDescent="0.35">
      <c r="A173" s="8" t="s">
        <v>41</v>
      </c>
      <c r="B173" s="72">
        <v>2</v>
      </c>
      <c r="C173" s="72">
        <v>10</v>
      </c>
      <c r="D173" s="72">
        <v>14</v>
      </c>
      <c r="E173" s="72">
        <v>2</v>
      </c>
      <c r="F173" s="12">
        <v>2</v>
      </c>
      <c r="G173" s="12">
        <v>0</v>
      </c>
      <c r="H173" s="12">
        <v>0</v>
      </c>
      <c r="I173" s="12">
        <v>0</v>
      </c>
      <c r="J173" s="12">
        <v>0</v>
      </c>
      <c r="K173" s="12">
        <v>0</v>
      </c>
      <c r="L173" s="12">
        <v>76</v>
      </c>
      <c r="M173" s="13">
        <f t="shared" si="10"/>
        <v>106</v>
      </c>
    </row>
    <row r="174" spans="1:13" s="15" customFormat="1" x14ac:dyDescent="0.35">
      <c r="A174" s="8" t="s">
        <v>42</v>
      </c>
      <c r="B174" s="72">
        <v>12</v>
      </c>
      <c r="C174" s="72">
        <v>46</v>
      </c>
      <c r="D174" s="72">
        <v>64</v>
      </c>
      <c r="E174" s="72">
        <v>27</v>
      </c>
      <c r="F174" s="12">
        <v>7</v>
      </c>
      <c r="G174" s="12">
        <v>4</v>
      </c>
      <c r="H174" s="12">
        <v>1</v>
      </c>
      <c r="I174" s="12">
        <v>0</v>
      </c>
      <c r="J174" s="12">
        <v>0</v>
      </c>
      <c r="K174" s="12">
        <v>6</v>
      </c>
      <c r="L174" s="12">
        <v>163</v>
      </c>
      <c r="M174" s="13">
        <f t="shared" si="10"/>
        <v>330</v>
      </c>
    </row>
    <row r="175" spans="1:13" s="15" customFormat="1" x14ac:dyDescent="0.35">
      <c r="A175" s="8" t="s">
        <v>43</v>
      </c>
      <c r="B175" s="72">
        <v>2</v>
      </c>
      <c r="C175" s="72">
        <v>14</v>
      </c>
      <c r="D175" s="72">
        <v>34</v>
      </c>
      <c r="E175" s="72">
        <v>19</v>
      </c>
      <c r="F175" s="12">
        <v>4</v>
      </c>
      <c r="G175" s="12">
        <v>6</v>
      </c>
      <c r="H175" s="12">
        <v>2</v>
      </c>
      <c r="I175" s="12">
        <v>0</v>
      </c>
      <c r="J175" s="12">
        <v>0</v>
      </c>
      <c r="K175" s="12">
        <v>5</v>
      </c>
      <c r="L175" s="12">
        <v>90</v>
      </c>
      <c r="M175" s="13">
        <f t="shared" si="10"/>
        <v>176</v>
      </c>
    </row>
    <row r="176" spans="1:13" s="15" customFormat="1" x14ac:dyDescent="0.35">
      <c r="A176" s="8" t="s">
        <v>44</v>
      </c>
      <c r="B176" s="72">
        <v>1</v>
      </c>
      <c r="C176" s="72">
        <v>13</v>
      </c>
      <c r="D176" s="72">
        <v>15</v>
      </c>
      <c r="E176" s="72">
        <v>3</v>
      </c>
      <c r="F176" s="12">
        <v>3</v>
      </c>
      <c r="G176" s="12">
        <v>0</v>
      </c>
      <c r="H176" s="12">
        <v>0</v>
      </c>
      <c r="I176" s="12">
        <v>0</v>
      </c>
      <c r="J176" s="12">
        <v>0</v>
      </c>
      <c r="K176" s="12">
        <v>2</v>
      </c>
      <c r="L176" s="12">
        <v>53</v>
      </c>
      <c r="M176" s="13">
        <f t="shared" si="10"/>
        <v>90</v>
      </c>
    </row>
    <row r="177" spans="1:28" s="15" customFormat="1" x14ac:dyDescent="0.35">
      <c r="A177" s="24" t="s">
        <v>45</v>
      </c>
      <c r="B177" s="30">
        <f t="shared" ref="B177:L177" si="11">SUM(B157:B176)</f>
        <v>87</v>
      </c>
      <c r="C177" s="30">
        <f t="shared" si="11"/>
        <v>386</v>
      </c>
      <c r="D177" s="30">
        <f t="shared" si="11"/>
        <v>680</v>
      </c>
      <c r="E177" s="30">
        <f t="shared" si="11"/>
        <v>368</v>
      </c>
      <c r="F177" s="30">
        <f t="shared" si="11"/>
        <v>112</v>
      </c>
      <c r="G177" s="30">
        <f t="shared" si="11"/>
        <v>59</v>
      </c>
      <c r="H177" s="30">
        <f t="shared" si="11"/>
        <v>28</v>
      </c>
      <c r="I177" s="30">
        <f t="shared" si="11"/>
        <v>2</v>
      </c>
      <c r="J177" s="30">
        <f t="shared" si="11"/>
        <v>1</v>
      </c>
      <c r="K177" s="30">
        <f t="shared" si="11"/>
        <v>79</v>
      </c>
      <c r="L177" s="30">
        <f t="shared" si="11"/>
        <v>2576</v>
      </c>
      <c r="M177" s="30">
        <f t="shared" ref="M177" si="12">SUM(M157:M176)</f>
        <v>4378</v>
      </c>
    </row>
    <row r="178" spans="1:28" s="15" customFormat="1" x14ac:dyDescent="0.35">
      <c r="A178" s="171"/>
      <c r="B178" s="125"/>
      <c r="C178" s="125"/>
      <c r="D178" s="125"/>
      <c r="E178" s="125"/>
      <c r="F178" s="125"/>
      <c r="G178" s="125"/>
      <c r="H178" s="125"/>
      <c r="I178" s="125"/>
      <c r="J178" s="125"/>
      <c r="K178" s="125"/>
      <c r="L178" s="125"/>
      <c r="M178" s="125"/>
    </row>
    <row r="179" spans="1:28" s="15" customFormat="1" ht="23.25" customHeight="1" x14ac:dyDescent="0.35">
      <c r="A179" s="207" t="str">
        <f>+$A$195</f>
        <v xml:space="preserve">Note: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179" s="207"/>
      <c r="C179" s="207"/>
      <c r="D179" s="207"/>
      <c r="E179" s="207"/>
      <c r="F179" s="207"/>
      <c r="G179" s="207"/>
      <c r="H179" s="207"/>
      <c r="I179" s="207"/>
      <c r="J179" s="207"/>
      <c r="K179" s="207"/>
      <c r="L179" s="207"/>
      <c r="M179" s="207"/>
    </row>
    <row r="180" spans="1:28" ht="30" customHeight="1" x14ac:dyDescent="0.35">
      <c r="A180" s="206"/>
      <c r="B180" s="206"/>
      <c r="C180" s="206"/>
      <c r="D180" s="206"/>
      <c r="E180" s="206"/>
      <c r="F180" s="206"/>
      <c r="G180" s="206"/>
      <c r="H180" s="206"/>
      <c r="I180" s="206"/>
      <c r="J180" s="206"/>
      <c r="K180" s="206"/>
      <c r="L180" s="206"/>
      <c r="M180" s="206"/>
      <c r="N180" s="18"/>
      <c r="O180" s="18"/>
      <c r="P180" s="18"/>
      <c r="Q180" s="18"/>
      <c r="R180" s="18"/>
      <c r="S180" s="18"/>
      <c r="T180" s="18"/>
      <c r="U180" s="18"/>
    </row>
    <row r="181" spans="1:28" s="15" customFormat="1" ht="30" customHeight="1" x14ac:dyDescent="0.35">
      <c r="A181" s="190" t="s">
        <v>271</v>
      </c>
      <c r="B181" s="190"/>
      <c r="C181" s="190"/>
      <c r="D181" s="190"/>
      <c r="E181" s="190"/>
      <c r="F181" s="190"/>
      <c r="G181" s="190"/>
      <c r="H181" s="190"/>
      <c r="I181" s="190"/>
      <c r="J181" s="190"/>
      <c r="K181" s="190"/>
      <c r="L181" s="190"/>
      <c r="M181" s="190"/>
      <c r="N181" s="67"/>
      <c r="O181" s="67"/>
      <c r="P181" s="67"/>
      <c r="Q181" s="67"/>
      <c r="R181" s="67"/>
      <c r="S181" s="67"/>
      <c r="T181" s="67"/>
      <c r="U181" s="67"/>
      <c r="V181" s="67"/>
      <c r="W181" s="67"/>
      <c r="X181" s="67"/>
      <c r="Y181" s="67"/>
      <c r="Z181" s="67"/>
      <c r="AA181" s="67"/>
      <c r="AB181" s="67"/>
    </row>
    <row r="182" spans="1:28" s="15" customFormat="1" ht="15" customHeight="1" x14ac:dyDescent="0.35">
      <c r="A182" s="187" t="s">
        <v>13</v>
      </c>
      <c r="B182" s="186" t="s">
        <v>126</v>
      </c>
      <c r="C182" s="186"/>
      <c r="D182" s="186"/>
      <c r="E182" s="186"/>
      <c r="F182" s="186"/>
      <c r="G182" s="186"/>
      <c r="H182" s="186"/>
      <c r="I182" s="186"/>
      <c r="J182" s="186"/>
      <c r="K182" s="186"/>
      <c r="L182" s="186"/>
      <c r="M182" s="186"/>
    </row>
    <row r="183" spans="1:28" s="15" customFormat="1" ht="30" x14ac:dyDescent="0.35">
      <c r="A183" s="187"/>
      <c r="B183" s="22" t="s">
        <v>127</v>
      </c>
      <c r="C183" s="22" t="s">
        <v>128</v>
      </c>
      <c r="D183" s="22" t="s">
        <v>129</v>
      </c>
      <c r="E183" s="22" t="s">
        <v>130</v>
      </c>
      <c r="F183" s="22" t="s">
        <v>131</v>
      </c>
      <c r="G183" s="22" t="s">
        <v>132</v>
      </c>
      <c r="H183" s="109" t="s">
        <v>133</v>
      </c>
      <c r="I183" s="22" t="s">
        <v>134</v>
      </c>
      <c r="J183" s="22" t="s">
        <v>135</v>
      </c>
      <c r="K183" s="27" t="s">
        <v>136</v>
      </c>
      <c r="L183" s="22" t="s">
        <v>137</v>
      </c>
      <c r="M183" s="23" t="s">
        <v>24</v>
      </c>
    </row>
    <row r="184" spans="1:28" s="15" customFormat="1" x14ac:dyDescent="0.35">
      <c r="A184" s="8" t="s">
        <v>15</v>
      </c>
      <c r="B184" s="12">
        <v>1</v>
      </c>
      <c r="C184" s="12">
        <v>3</v>
      </c>
      <c r="D184" s="12">
        <v>2</v>
      </c>
      <c r="E184" s="12">
        <v>1</v>
      </c>
      <c r="F184" s="12">
        <v>0</v>
      </c>
      <c r="G184" s="12">
        <v>0</v>
      </c>
      <c r="H184" s="12">
        <v>0</v>
      </c>
      <c r="I184" s="12">
        <v>0</v>
      </c>
      <c r="J184" s="12">
        <v>0</v>
      </c>
      <c r="K184" s="12">
        <v>0</v>
      </c>
      <c r="L184" s="12">
        <v>71</v>
      </c>
      <c r="M184" s="13">
        <f t="shared" ref="M184:M191" si="13">SUM(B184:L184)</f>
        <v>78</v>
      </c>
      <c r="O184" s="17"/>
    </row>
    <row r="185" spans="1:28" s="15" customFormat="1" x14ac:dyDescent="0.35">
      <c r="A185" s="8" t="s">
        <v>16</v>
      </c>
      <c r="B185" s="12">
        <v>15</v>
      </c>
      <c r="C185" s="12">
        <v>123</v>
      </c>
      <c r="D185" s="12">
        <v>95</v>
      </c>
      <c r="E185" s="12">
        <v>31</v>
      </c>
      <c r="F185" s="12">
        <v>8</v>
      </c>
      <c r="G185" s="12">
        <v>4</v>
      </c>
      <c r="H185" s="12">
        <v>4</v>
      </c>
      <c r="I185" s="12">
        <v>1</v>
      </c>
      <c r="J185" s="12">
        <v>0</v>
      </c>
      <c r="K185" s="12">
        <v>17</v>
      </c>
      <c r="L185" s="12">
        <v>1498</v>
      </c>
      <c r="M185" s="13">
        <f t="shared" si="13"/>
        <v>1796</v>
      </c>
      <c r="O185" s="17"/>
    </row>
    <row r="186" spans="1:28" s="15" customFormat="1" x14ac:dyDescent="0.35">
      <c r="A186" s="8" t="s">
        <v>17</v>
      </c>
      <c r="B186" s="12">
        <v>0</v>
      </c>
      <c r="C186" s="12">
        <v>2</v>
      </c>
      <c r="D186" s="12">
        <v>0</v>
      </c>
      <c r="E186" s="12">
        <v>0</v>
      </c>
      <c r="F186" s="12">
        <v>0</v>
      </c>
      <c r="G186" s="12">
        <v>0</v>
      </c>
      <c r="H186" s="12">
        <v>0</v>
      </c>
      <c r="I186" s="12">
        <v>0</v>
      </c>
      <c r="J186" s="12">
        <v>0</v>
      </c>
      <c r="K186" s="12">
        <v>0</v>
      </c>
      <c r="L186" s="12">
        <v>17</v>
      </c>
      <c r="M186" s="13">
        <f t="shared" si="13"/>
        <v>19</v>
      </c>
      <c r="O186" s="17"/>
    </row>
    <row r="187" spans="1:28" s="15" customFormat="1" x14ac:dyDescent="0.35">
      <c r="A187" s="8" t="s">
        <v>18</v>
      </c>
      <c r="B187" s="12">
        <v>17</v>
      </c>
      <c r="C187" s="12">
        <v>61</v>
      </c>
      <c r="D187" s="12">
        <v>35</v>
      </c>
      <c r="E187" s="12">
        <v>11</v>
      </c>
      <c r="F187" s="12">
        <v>1</v>
      </c>
      <c r="G187" s="12">
        <v>3</v>
      </c>
      <c r="H187" s="12">
        <v>4</v>
      </c>
      <c r="I187" s="12">
        <v>1</v>
      </c>
      <c r="J187" s="12">
        <v>0</v>
      </c>
      <c r="K187" s="12">
        <v>2</v>
      </c>
      <c r="L187" s="12">
        <v>714</v>
      </c>
      <c r="M187" s="13">
        <f t="shared" si="13"/>
        <v>849</v>
      </c>
      <c r="O187" s="17"/>
    </row>
    <row r="188" spans="1:28" s="15" customFormat="1" x14ac:dyDescent="0.35">
      <c r="A188" s="8" t="s">
        <v>19</v>
      </c>
      <c r="B188" s="12">
        <v>7</v>
      </c>
      <c r="C188" s="12">
        <v>18</v>
      </c>
      <c r="D188" s="12">
        <v>13</v>
      </c>
      <c r="E188" s="12">
        <v>0</v>
      </c>
      <c r="F188" s="12">
        <v>1</v>
      </c>
      <c r="G188" s="12">
        <v>1</v>
      </c>
      <c r="H188" s="12">
        <v>0</v>
      </c>
      <c r="I188" s="12">
        <v>0</v>
      </c>
      <c r="J188" s="12">
        <v>0</v>
      </c>
      <c r="K188" s="12">
        <v>0</v>
      </c>
      <c r="L188" s="12">
        <v>111</v>
      </c>
      <c r="M188" s="13">
        <f t="shared" si="13"/>
        <v>151</v>
      </c>
      <c r="O188" s="17"/>
    </row>
    <row r="189" spans="1:28" s="15" customFormat="1" x14ac:dyDescent="0.35">
      <c r="A189" s="8" t="s">
        <v>20</v>
      </c>
      <c r="B189" s="12">
        <v>0</v>
      </c>
      <c r="C189" s="12">
        <v>1</v>
      </c>
      <c r="D189" s="12">
        <v>0</v>
      </c>
      <c r="E189" s="12">
        <v>3</v>
      </c>
      <c r="F189" s="12">
        <v>0</v>
      </c>
      <c r="G189" s="12">
        <v>0</v>
      </c>
      <c r="H189" s="12">
        <v>0</v>
      </c>
      <c r="I189" s="12">
        <v>0</v>
      </c>
      <c r="J189" s="12">
        <v>0</v>
      </c>
      <c r="K189" s="12">
        <v>0</v>
      </c>
      <c r="L189" s="12">
        <v>13</v>
      </c>
      <c r="M189" s="13">
        <f t="shared" si="13"/>
        <v>17</v>
      </c>
      <c r="O189" s="17"/>
    </row>
    <row r="190" spans="1:28" s="15" customFormat="1" x14ac:dyDescent="0.35">
      <c r="A190" s="8" t="s">
        <v>21</v>
      </c>
      <c r="B190" s="12">
        <v>21</v>
      </c>
      <c r="C190" s="12">
        <v>85</v>
      </c>
      <c r="D190" s="12">
        <v>60</v>
      </c>
      <c r="E190" s="12">
        <v>28</v>
      </c>
      <c r="F190" s="12">
        <v>4</v>
      </c>
      <c r="G190" s="12">
        <v>3</v>
      </c>
      <c r="H190" s="12">
        <v>0</v>
      </c>
      <c r="I190" s="12">
        <v>0</v>
      </c>
      <c r="J190" s="12">
        <v>0</v>
      </c>
      <c r="K190" s="12">
        <v>11</v>
      </c>
      <c r="L190" s="12">
        <v>883</v>
      </c>
      <c r="M190" s="13">
        <f t="shared" si="13"/>
        <v>1095</v>
      </c>
      <c r="O190" s="17"/>
    </row>
    <row r="191" spans="1:28" s="15" customFormat="1" x14ac:dyDescent="0.35">
      <c r="A191" s="8" t="s">
        <v>22</v>
      </c>
      <c r="B191" s="12">
        <v>9</v>
      </c>
      <c r="C191" s="12">
        <v>41</v>
      </c>
      <c r="D191" s="12">
        <v>22</v>
      </c>
      <c r="E191" s="12">
        <v>16</v>
      </c>
      <c r="F191" s="12">
        <v>3</v>
      </c>
      <c r="G191" s="12">
        <v>3</v>
      </c>
      <c r="H191" s="12">
        <v>3</v>
      </c>
      <c r="I191" s="12">
        <v>0</v>
      </c>
      <c r="J191" s="12">
        <v>0</v>
      </c>
      <c r="K191" s="12">
        <v>5</v>
      </c>
      <c r="L191" s="12">
        <v>271</v>
      </c>
      <c r="M191" s="13">
        <f t="shared" si="13"/>
        <v>373</v>
      </c>
      <c r="O191" s="17"/>
    </row>
    <row r="192" spans="1:28" s="15" customFormat="1" x14ac:dyDescent="0.35">
      <c r="A192" s="24" t="s">
        <v>45</v>
      </c>
      <c r="B192" s="30">
        <f t="shared" ref="B192:M192" si="14">SUM(B184:B191)</f>
        <v>70</v>
      </c>
      <c r="C192" s="30">
        <f t="shared" si="14"/>
        <v>334</v>
      </c>
      <c r="D192" s="30">
        <f t="shared" si="14"/>
        <v>227</v>
      </c>
      <c r="E192" s="30">
        <f t="shared" si="14"/>
        <v>90</v>
      </c>
      <c r="F192" s="30">
        <f t="shared" si="14"/>
        <v>17</v>
      </c>
      <c r="G192" s="30">
        <f t="shared" si="14"/>
        <v>14</v>
      </c>
      <c r="H192" s="30">
        <f t="shared" si="14"/>
        <v>11</v>
      </c>
      <c r="I192" s="30">
        <f t="shared" si="14"/>
        <v>2</v>
      </c>
      <c r="J192" s="30">
        <f t="shared" si="14"/>
        <v>0</v>
      </c>
      <c r="K192" s="30">
        <f t="shared" si="14"/>
        <v>35</v>
      </c>
      <c r="L192" s="30">
        <f t="shared" si="14"/>
        <v>3578</v>
      </c>
      <c r="M192" s="30">
        <f t="shared" si="14"/>
        <v>4378</v>
      </c>
      <c r="N192" s="13"/>
      <c r="O192" s="17"/>
    </row>
    <row r="193" spans="1:28" s="15" customFormat="1" x14ac:dyDescent="0.35">
      <c r="A193" s="171"/>
      <c r="B193" s="125"/>
      <c r="C193" s="125"/>
      <c r="D193" s="125"/>
      <c r="E193" s="125"/>
      <c r="F193" s="125"/>
      <c r="G193" s="125"/>
      <c r="H193" s="125"/>
      <c r="I193" s="125"/>
      <c r="J193" s="125"/>
      <c r="K193" s="125"/>
      <c r="L193" s="125"/>
      <c r="M193" s="125"/>
      <c r="N193" s="13"/>
      <c r="O193" s="17"/>
    </row>
    <row r="194" spans="1:28" s="15" customFormat="1" x14ac:dyDescent="0.35">
      <c r="A194" s="172" t="str">
        <f>+'3.1.1'!A29</f>
        <v>Note: Statistics after 28 March 2020 by region are based upon 'principal place of business' and not 'registered office'.</v>
      </c>
      <c r="B194" s="125"/>
      <c r="C194" s="125"/>
      <c r="D194" s="125"/>
      <c r="E194" s="125"/>
      <c r="F194" s="125"/>
      <c r="G194" s="125"/>
      <c r="H194" s="125"/>
      <c r="I194" s="125"/>
      <c r="J194" s="125"/>
      <c r="K194" s="125"/>
      <c r="L194" s="125"/>
      <c r="M194" s="125"/>
      <c r="N194" s="13"/>
      <c r="O194" s="17"/>
    </row>
    <row r="195" spans="1:28" s="15" customFormat="1" ht="30.75" customHeight="1" x14ac:dyDescent="0.35">
      <c r="A195" s="207" t="str">
        <f>+A211</f>
        <v xml:space="preserve">Note: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195" s="207"/>
      <c r="C195" s="207"/>
      <c r="D195" s="207"/>
      <c r="E195" s="207"/>
      <c r="F195" s="207"/>
      <c r="G195" s="207"/>
      <c r="H195" s="207"/>
      <c r="I195" s="207"/>
      <c r="J195" s="207"/>
      <c r="K195" s="207"/>
      <c r="L195" s="207"/>
      <c r="M195" s="207"/>
      <c r="N195" s="13"/>
      <c r="O195" s="17"/>
    </row>
    <row r="196" spans="1:28" x14ac:dyDescent="0.35">
      <c r="A196" s="206"/>
      <c r="B196" s="206"/>
      <c r="C196" s="206"/>
      <c r="D196" s="206"/>
      <c r="E196" s="206"/>
      <c r="F196" s="206"/>
      <c r="G196" s="206"/>
      <c r="H196" s="206"/>
      <c r="I196" s="206"/>
      <c r="J196" s="206"/>
      <c r="K196" s="206"/>
      <c r="L196" s="206"/>
      <c r="M196" s="206"/>
    </row>
    <row r="197" spans="1:28" s="15" customFormat="1" ht="28.5" customHeight="1" x14ac:dyDescent="0.35">
      <c r="A197" s="190" t="s">
        <v>272</v>
      </c>
      <c r="B197" s="190"/>
      <c r="C197" s="190"/>
      <c r="D197" s="190"/>
      <c r="E197" s="190"/>
      <c r="F197" s="190"/>
      <c r="G197" s="190"/>
      <c r="H197" s="190"/>
      <c r="I197" s="190"/>
      <c r="J197" s="190"/>
      <c r="K197" s="190"/>
      <c r="L197" s="190"/>
      <c r="M197" s="190"/>
      <c r="N197" s="67"/>
      <c r="O197" s="67"/>
      <c r="P197" s="67"/>
      <c r="Q197" s="67"/>
      <c r="R197" s="67"/>
      <c r="S197" s="67"/>
      <c r="T197" s="67"/>
      <c r="U197" s="67"/>
      <c r="V197" s="67"/>
      <c r="W197" s="67"/>
      <c r="X197" s="67"/>
      <c r="Y197" s="67"/>
      <c r="Z197" s="67"/>
      <c r="AA197" s="67"/>
      <c r="AB197" s="67"/>
    </row>
    <row r="198" spans="1:28" s="15" customFormat="1" ht="15" customHeight="1" x14ac:dyDescent="0.35">
      <c r="A198" s="187" t="s">
        <v>13</v>
      </c>
      <c r="B198" s="186" t="s">
        <v>138</v>
      </c>
      <c r="C198" s="186"/>
      <c r="D198" s="186"/>
      <c r="E198" s="186"/>
      <c r="F198" s="186"/>
      <c r="G198" s="186"/>
      <c r="H198" s="186"/>
      <c r="I198" s="186"/>
      <c r="J198" s="186"/>
      <c r="K198" s="186"/>
      <c r="L198" s="186"/>
      <c r="M198" s="186"/>
    </row>
    <row r="199" spans="1:28" s="15" customFormat="1" ht="30" x14ac:dyDescent="0.35">
      <c r="A199" s="187"/>
      <c r="B199" s="27" t="s">
        <v>127</v>
      </c>
      <c r="C199" s="22" t="s">
        <v>128</v>
      </c>
      <c r="D199" s="22" t="s">
        <v>129</v>
      </c>
      <c r="E199" s="22" t="s">
        <v>130</v>
      </c>
      <c r="F199" s="22" t="s">
        <v>131</v>
      </c>
      <c r="G199" s="22" t="s">
        <v>132</v>
      </c>
      <c r="H199" s="109" t="s">
        <v>133</v>
      </c>
      <c r="I199" s="22" t="s">
        <v>134</v>
      </c>
      <c r="J199" s="22" t="s">
        <v>135</v>
      </c>
      <c r="K199" s="27" t="s">
        <v>136</v>
      </c>
      <c r="L199" s="22" t="s">
        <v>137</v>
      </c>
      <c r="M199" s="23" t="s">
        <v>24</v>
      </c>
    </row>
    <row r="200" spans="1:28" s="15" customFormat="1" x14ac:dyDescent="0.35">
      <c r="A200" s="8" t="s">
        <v>15</v>
      </c>
      <c r="B200" s="12">
        <v>0</v>
      </c>
      <c r="C200" s="12">
        <v>6</v>
      </c>
      <c r="D200" s="12">
        <v>3</v>
      </c>
      <c r="E200" s="12">
        <v>5</v>
      </c>
      <c r="F200" s="12">
        <v>0</v>
      </c>
      <c r="G200" s="12">
        <v>0</v>
      </c>
      <c r="H200" s="12">
        <v>0</v>
      </c>
      <c r="I200" s="12">
        <v>0</v>
      </c>
      <c r="J200" s="12">
        <v>0</v>
      </c>
      <c r="K200" s="12">
        <v>0</v>
      </c>
      <c r="L200" s="12">
        <v>64</v>
      </c>
      <c r="M200" s="13">
        <f t="shared" ref="M200:M207" si="15">SUM(B200:L200)</f>
        <v>78</v>
      </c>
    </row>
    <row r="201" spans="1:28" s="15" customFormat="1" x14ac:dyDescent="0.35">
      <c r="A201" s="8" t="s">
        <v>16</v>
      </c>
      <c r="B201" s="12">
        <v>12</v>
      </c>
      <c r="C201" s="12">
        <v>123</v>
      </c>
      <c r="D201" s="12">
        <v>154</v>
      </c>
      <c r="E201" s="12">
        <v>59</v>
      </c>
      <c r="F201" s="12">
        <v>21</v>
      </c>
      <c r="G201" s="12">
        <v>7</v>
      </c>
      <c r="H201" s="12">
        <v>4</v>
      </c>
      <c r="I201" s="12">
        <v>0</v>
      </c>
      <c r="J201" s="12">
        <v>0</v>
      </c>
      <c r="K201" s="12">
        <v>19</v>
      </c>
      <c r="L201" s="12">
        <v>1397</v>
      </c>
      <c r="M201" s="13">
        <f t="shared" si="15"/>
        <v>1796</v>
      </c>
    </row>
    <row r="202" spans="1:28" s="15" customFormat="1" x14ac:dyDescent="0.35">
      <c r="A202" s="8" t="s">
        <v>17</v>
      </c>
      <c r="B202" s="12">
        <v>0</v>
      </c>
      <c r="C202" s="12">
        <v>3</v>
      </c>
      <c r="D202" s="12">
        <v>3</v>
      </c>
      <c r="E202" s="12">
        <v>0</v>
      </c>
      <c r="F202" s="12">
        <v>0</v>
      </c>
      <c r="G202" s="12">
        <v>0</v>
      </c>
      <c r="H202" s="12">
        <v>0</v>
      </c>
      <c r="I202" s="12">
        <v>0</v>
      </c>
      <c r="J202" s="12">
        <v>0</v>
      </c>
      <c r="K202" s="12">
        <v>0</v>
      </c>
      <c r="L202" s="12">
        <v>13</v>
      </c>
      <c r="M202" s="13">
        <f t="shared" si="15"/>
        <v>19</v>
      </c>
    </row>
    <row r="203" spans="1:28" s="15" customFormat="1" x14ac:dyDescent="0.35">
      <c r="A203" s="8" t="s">
        <v>18</v>
      </c>
      <c r="B203" s="12">
        <v>8</v>
      </c>
      <c r="C203" s="12">
        <v>67</v>
      </c>
      <c r="D203" s="12">
        <v>78</v>
      </c>
      <c r="E203" s="12">
        <v>30</v>
      </c>
      <c r="F203" s="12">
        <v>3</v>
      </c>
      <c r="G203" s="12">
        <v>2</v>
      </c>
      <c r="H203" s="12">
        <v>1</v>
      </c>
      <c r="I203" s="12">
        <v>1</v>
      </c>
      <c r="J203" s="12">
        <v>0</v>
      </c>
      <c r="K203" s="12">
        <v>4</v>
      </c>
      <c r="L203" s="12">
        <v>655</v>
      </c>
      <c r="M203" s="13">
        <f t="shared" si="15"/>
        <v>849</v>
      </c>
    </row>
    <row r="204" spans="1:28" s="15" customFormat="1" x14ac:dyDescent="0.35">
      <c r="A204" s="8" t="s">
        <v>19</v>
      </c>
      <c r="B204" s="12">
        <v>2</v>
      </c>
      <c r="C204" s="12">
        <v>15</v>
      </c>
      <c r="D204" s="12">
        <v>26</v>
      </c>
      <c r="E204" s="12">
        <v>5</v>
      </c>
      <c r="F204" s="12">
        <v>2</v>
      </c>
      <c r="G204" s="12">
        <v>0</v>
      </c>
      <c r="H204" s="12">
        <v>0</v>
      </c>
      <c r="I204" s="12">
        <v>0</v>
      </c>
      <c r="J204" s="12">
        <v>0</v>
      </c>
      <c r="K204" s="12">
        <v>0</v>
      </c>
      <c r="L204" s="12">
        <v>101</v>
      </c>
      <c r="M204" s="13">
        <f t="shared" si="15"/>
        <v>151</v>
      </c>
    </row>
    <row r="205" spans="1:28" s="15" customFormat="1" x14ac:dyDescent="0.35">
      <c r="A205" s="8" t="s">
        <v>20</v>
      </c>
      <c r="B205" s="12">
        <v>0</v>
      </c>
      <c r="C205" s="12">
        <v>3</v>
      </c>
      <c r="D205" s="12">
        <v>1</v>
      </c>
      <c r="E205" s="12">
        <v>1</v>
      </c>
      <c r="F205" s="12">
        <v>1</v>
      </c>
      <c r="G205" s="12">
        <v>0</v>
      </c>
      <c r="H205" s="12">
        <v>0</v>
      </c>
      <c r="I205" s="12">
        <v>0</v>
      </c>
      <c r="J205" s="12">
        <v>0</v>
      </c>
      <c r="K205" s="12">
        <v>0</v>
      </c>
      <c r="L205" s="12">
        <v>11</v>
      </c>
      <c r="M205" s="13">
        <f t="shared" si="15"/>
        <v>17</v>
      </c>
    </row>
    <row r="206" spans="1:28" s="15" customFormat="1" x14ac:dyDescent="0.35">
      <c r="A206" s="8" t="s">
        <v>21</v>
      </c>
      <c r="B206" s="12">
        <v>8</v>
      </c>
      <c r="C206" s="12">
        <v>92</v>
      </c>
      <c r="D206" s="12">
        <v>89</v>
      </c>
      <c r="E206" s="12">
        <v>37</v>
      </c>
      <c r="F206" s="12">
        <v>5</v>
      </c>
      <c r="G206" s="12">
        <v>10</v>
      </c>
      <c r="H206" s="12">
        <v>8</v>
      </c>
      <c r="I206" s="12">
        <v>0</v>
      </c>
      <c r="J206" s="12">
        <v>0</v>
      </c>
      <c r="K206" s="12">
        <v>10</v>
      </c>
      <c r="L206" s="12">
        <v>836</v>
      </c>
      <c r="M206" s="13">
        <f t="shared" si="15"/>
        <v>1095</v>
      </c>
    </row>
    <row r="207" spans="1:28" s="15" customFormat="1" x14ac:dyDescent="0.35">
      <c r="A207" s="8" t="s">
        <v>22</v>
      </c>
      <c r="B207" s="12">
        <v>4</v>
      </c>
      <c r="C207" s="12">
        <v>45</v>
      </c>
      <c r="D207" s="12">
        <v>48</v>
      </c>
      <c r="E207" s="12">
        <v>15</v>
      </c>
      <c r="F207" s="12">
        <v>1</v>
      </c>
      <c r="G207" s="12">
        <v>6</v>
      </c>
      <c r="H207" s="12">
        <v>1</v>
      </c>
      <c r="I207" s="12">
        <v>0</v>
      </c>
      <c r="J207" s="12">
        <v>0</v>
      </c>
      <c r="K207" s="12">
        <v>5</v>
      </c>
      <c r="L207" s="12">
        <v>248</v>
      </c>
      <c r="M207" s="13">
        <f t="shared" si="15"/>
        <v>373</v>
      </c>
    </row>
    <row r="208" spans="1:28" s="15" customFormat="1" x14ac:dyDescent="0.35">
      <c r="A208" s="24" t="s">
        <v>45</v>
      </c>
      <c r="B208" s="30">
        <f t="shared" ref="B208:M208" si="16">SUM(B200:B207)</f>
        <v>34</v>
      </c>
      <c r="C208" s="30">
        <f t="shared" si="16"/>
        <v>354</v>
      </c>
      <c r="D208" s="30">
        <f t="shared" si="16"/>
        <v>402</v>
      </c>
      <c r="E208" s="30">
        <f t="shared" si="16"/>
        <v>152</v>
      </c>
      <c r="F208" s="30">
        <f t="shared" si="16"/>
        <v>33</v>
      </c>
      <c r="G208" s="30">
        <f t="shared" si="16"/>
        <v>25</v>
      </c>
      <c r="H208" s="30">
        <f t="shared" si="16"/>
        <v>14</v>
      </c>
      <c r="I208" s="30">
        <f t="shared" si="16"/>
        <v>1</v>
      </c>
      <c r="J208" s="30">
        <f t="shared" si="16"/>
        <v>0</v>
      </c>
      <c r="K208" s="30">
        <f t="shared" si="16"/>
        <v>38</v>
      </c>
      <c r="L208" s="30">
        <f t="shared" si="16"/>
        <v>3325</v>
      </c>
      <c r="M208" s="30">
        <f t="shared" si="16"/>
        <v>4378</v>
      </c>
    </row>
    <row r="209" spans="1:28" s="15" customFormat="1" x14ac:dyDescent="0.35">
      <c r="A209" s="171"/>
      <c r="B209" s="125"/>
      <c r="C209" s="125"/>
      <c r="D209" s="125"/>
      <c r="E209" s="125"/>
      <c r="F209" s="125"/>
      <c r="G209" s="125"/>
      <c r="H209" s="125"/>
      <c r="I209" s="125"/>
      <c r="J209" s="125"/>
      <c r="K209" s="125"/>
      <c r="L209" s="125"/>
      <c r="M209" s="125"/>
    </row>
    <row r="210" spans="1:28" s="15" customFormat="1" x14ac:dyDescent="0.35">
      <c r="A210" s="172" t="str">
        <f>+'3.1.1'!A29</f>
        <v>Note: Statistics after 28 March 2020 by region are based upon 'principal place of business' and not 'registered office'.</v>
      </c>
      <c r="B210" s="125"/>
      <c r="C210" s="125"/>
      <c r="D210" s="125"/>
      <c r="E210" s="125"/>
      <c r="F210" s="125"/>
      <c r="G210" s="125"/>
      <c r="H210" s="125"/>
      <c r="I210" s="125"/>
      <c r="J210" s="125"/>
      <c r="K210" s="125"/>
      <c r="L210" s="125"/>
      <c r="M210" s="125"/>
    </row>
    <row r="211" spans="1:28" s="15" customFormat="1" ht="24.75" customHeight="1" x14ac:dyDescent="0.35">
      <c r="A211" s="207" t="str">
        <f>+A227</f>
        <v xml:space="preserve">Note: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211" s="207"/>
      <c r="C211" s="207"/>
      <c r="D211" s="207"/>
      <c r="E211" s="207"/>
      <c r="F211" s="207"/>
      <c r="G211" s="207"/>
      <c r="H211" s="207"/>
      <c r="I211" s="207"/>
      <c r="J211" s="207"/>
      <c r="K211" s="207"/>
      <c r="L211" s="207"/>
      <c r="M211" s="207"/>
    </row>
    <row r="212" spans="1:28" x14ac:dyDescent="0.35">
      <c r="A212" s="206"/>
      <c r="B212" s="206"/>
      <c r="C212" s="206"/>
      <c r="D212" s="206"/>
      <c r="E212" s="206"/>
      <c r="F212" s="206"/>
      <c r="G212" s="206"/>
      <c r="H212" s="206"/>
      <c r="I212" s="206"/>
      <c r="J212" s="206"/>
      <c r="K212" s="206"/>
      <c r="L212" s="206"/>
      <c r="M212" s="206"/>
    </row>
    <row r="213" spans="1:28" s="15" customFormat="1" ht="27.75" customHeight="1" x14ac:dyDescent="0.35">
      <c r="A213" s="190" t="s">
        <v>273</v>
      </c>
      <c r="B213" s="190"/>
      <c r="C213" s="190"/>
      <c r="D213" s="190"/>
      <c r="E213" s="190"/>
      <c r="F213" s="190"/>
      <c r="G213" s="190"/>
      <c r="H213" s="190"/>
      <c r="I213" s="190"/>
      <c r="J213" s="190"/>
      <c r="K213" s="190"/>
      <c r="L213" s="190"/>
      <c r="M213" s="190"/>
      <c r="N213" s="67"/>
      <c r="O213" s="67"/>
      <c r="P213" s="67"/>
      <c r="Q213" s="67"/>
      <c r="R213" s="67"/>
      <c r="S213" s="67"/>
      <c r="T213" s="67"/>
      <c r="U213" s="67"/>
      <c r="V213" s="67"/>
      <c r="W213" s="67"/>
      <c r="X213" s="67"/>
      <c r="Y213" s="67"/>
      <c r="Z213" s="67"/>
      <c r="AA213" s="67"/>
      <c r="AB213" s="67"/>
    </row>
    <row r="214" spans="1:28" s="15" customFormat="1" ht="15" customHeight="1" x14ac:dyDescent="0.35">
      <c r="A214" s="187" t="s">
        <v>13</v>
      </c>
      <c r="B214" s="186" t="s">
        <v>139</v>
      </c>
      <c r="C214" s="186"/>
      <c r="D214" s="186"/>
      <c r="E214" s="186"/>
      <c r="F214" s="186"/>
      <c r="G214" s="186"/>
      <c r="H214" s="186"/>
      <c r="I214" s="186"/>
      <c r="J214" s="186"/>
      <c r="K214" s="186"/>
      <c r="L214" s="186"/>
      <c r="M214" s="186"/>
    </row>
    <row r="215" spans="1:28" s="15" customFormat="1" ht="30" x14ac:dyDescent="0.35">
      <c r="A215" s="187"/>
      <c r="B215" s="27" t="s">
        <v>127</v>
      </c>
      <c r="C215" s="22" t="s">
        <v>128</v>
      </c>
      <c r="D215" s="22" t="s">
        <v>129</v>
      </c>
      <c r="E215" s="22" t="s">
        <v>130</v>
      </c>
      <c r="F215" s="22" t="s">
        <v>131</v>
      </c>
      <c r="G215" s="22" t="s">
        <v>132</v>
      </c>
      <c r="H215" s="109" t="s">
        <v>133</v>
      </c>
      <c r="I215" s="22" t="s">
        <v>134</v>
      </c>
      <c r="J215" s="22" t="s">
        <v>135</v>
      </c>
      <c r="K215" s="27" t="s">
        <v>136</v>
      </c>
      <c r="L215" s="22" t="s">
        <v>137</v>
      </c>
      <c r="M215" s="23" t="s">
        <v>24</v>
      </c>
    </row>
    <row r="216" spans="1:28" s="15" customFormat="1" x14ac:dyDescent="0.35">
      <c r="A216" s="8" t="s">
        <v>15</v>
      </c>
      <c r="B216" s="12">
        <v>0</v>
      </c>
      <c r="C216" s="12">
        <v>2</v>
      </c>
      <c r="D216" s="12">
        <v>2</v>
      </c>
      <c r="E216" s="12">
        <v>3</v>
      </c>
      <c r="F216" s="12">
        <v>0</v>
      </c>
      <c r="G216" s="12">
        <v>0</v>
      </c>
      <c r="H216" s="12">
        <v>0</v>
      </c>
      <c r="I216" s="12">
        <v>0</v>
      </c>
      <c r="J216" s="12">
        <v>0</v>
      </c>
      <c r="K216" s="12">
        <v>0</v>
      </c>
      <c r="L216" s="12">
        <v>71</v>
      </c>
      <c r="M216" s="13">
        <f t="shared" ref="M216:M223" si="17">SUM(B216:L216)</f>
        <v>78</v>
      </c>
    </row>
    <row r="217" spans="1:28" s="15" customFormat="1" x14ac:dyDescent="0.35">
      <c r="A217" s="8" t="s">
        <v>16</v>
      </c>
      <c r="B217" s="12">
        <v>7</v>
      </c>
      <c r="C217" s="12">
        <v>55</v>
      </c>
      <c r="D217" s="12">
        <v>87</v>
      </c>
      <c r="E217" s="12">
        <v>45</v>
      </c>
      <c r="F217" s="12">
        <v>16</v>
      </c>
      <c r="G217" s="12">
        <v>6</v>
      </c>
      <c r="H217" s="12">
        <v>1</v>
      </c>
      <c r="I217" s="12">
        <v>4</v>
      </c>
      <c r="J217" s="12">
        <v>0</v>
      </c>
      <c r="K217" s="12">
        <v>11</v>
      </c>
      <c r="L217" s="12">
        <v>1564</v>
      </c>
      <c r="M217" s="13">
        <f t="shared" si="17"/>
        <v>1796</v>
      </c>
    </row>
    <row r="218" spans="1:28" s="15" customFormat="1" x14ac:dyDescent="0.35">
      <c r="A218" s="8" t="s">
        <v>17</v>
      </c>
      <c r="B218" s="12">
        <v>0</v>
      </c>
      <c r="C218" s="12">
        <v>2</v>
      </c>
      <c r="D218" s="12">
        <v>1</v>
      </c>
      <c r="E218" s="12">
        <v>0</v>
      </c>
      <c r="F218" s="12">
        <v>0</v>
      </c>
      <c r="G218" s="12">
        <v>0</v>
      </c>
      <c r="H218" s="12">
        <v>0</v>
      </c>
      <c r="I218" s="12">
        <v>0</v>
      </c>
      <c r="J218" s="12">
        <v>0</v>
      </c>
      <c r="K218" s="12">
        <v>0</v>
      </c>
      <c r="L218" s="12">
        <v>16</v>
      </c>
      <c r="M218" s="13">
        <f t="shared" si="17"/>
        <v>19</v>
      </c>
    </row>
    <row r="219" spans="1:28" s="15" customFormat="1" x14ac:dyDescent="0.35">
      <c r="A219" s="8" t="s">
        <v>18</v>
      </c>
      <c r="B219" s="12">
        <v>1</v>
      </c>
      <c r="C219" s="12">
        <v>41</v>
      </c>
      <c r="D219" s="12">
        <v>57</v>
      </c>
      <c r="E219" s="12">
        <v>12</v>
      </c>
      <c r="F219" s="12">
        <v>2</v>
      </c>
      <c r="G219" s="12">
        <v>3</v>
      </c>
      <c r="H219" s="12">
        <v>0</v>
      </c>
      <c r="I219" s="12">
        <v>10</v>
      </c>
      <c r="J219" s="12">
        <v>0</v>
      </c>
      <c r="K219" s="12">
        <v>2</v>
      </c>
      <c r="L219" s="12">
        <v>721</v>
      </c>
      <c r="M219" s="13">
        <f t="shared" si="17"/>
        <v>849</v>
      </c>
    </row>
    <row r="220" spans="1:28" s="15" customFormat="1" x14ac:dyDescent="0.35">
      <c r="A220" s="8" t="s">
        <v>19</v>
      </c>
      <c r="B220" s="12">
        <v>1</v>
      </c>
      <c r="C220" s="12">
        <v>19</v>
      </c>
      <c r="D220" s="12">
        <v>15</v>
      </c>
      <c r="E220" s="12">
        <v>2</v>
      </c>
      <c r="F220" s="12">
        <v>1</v>
      </c>
      <c r="G220" s="12">
        <v>0</v>
      </c>
      <c r="H220" s="12">
        <v>0</v>
      </c>
      <c r="I220" s="12">
        <v>0</v>
      </c>
      <c r="J220" s="12">
        <v>0</v>
      </c>
      <c r="K220" s="12">
        <v>0</v>
      </c>
      <c r="L220" s="12">
        <v>113</v>
      </c>
      <c r="M220" s="13">
        <f t="shared" si="17"/>
        <v>151</v>
      </c>
    </row>
    <row r="221" spans="1:28" s="15" customFormat="1" x14ac:dyDescent="0.35">
      <c r="A221" s="8" t="s">
        <v>20</v>
      </c>
      <c r="B221" s="12">
        <v>0</v>
      </c>
      <c r="C221" s="12">
        <v>1</v>
      </c>
      <c r="D221" s="12">
        <v>0</v>
      </c>
      <c r="E221" s="12">
        <v>2</v>
      </c>
      <c r="F221" s="12">
        <v>0</v>
      </c>
      <c r="G221" s="12">
        <v>0</v>
      </c>
      <c r="H221" s="12">
        <v>0</v>
      </c>
      <c r="I221" s="12">
        <v>0</v>
      </c>
      <c r="J221" s="12">
        <v>0</v>
      </c>
      <c r="K221" s="12">
        <v>0</v>
      </c>
      <c r="L221" s="12">
        <v>14</v>
      </c>
      <c r="M221" s="13">
        <f t="shared" si="17"/>
        <v>17</v>
      </c>
    </row>
    <row r="222" spans="1:28" s="15" customFormat="1" x14ac:dyDescent="0.35">
      <c r="A222" s="8" t="s">
        <v>21</v>
      </c>
      <c r="B222" s="12">
        <v>3</v>
      </c>
      <c r="C222" s="12">
        <v>51</v>
      </c>
      <c r="D222" s="12">
        <v>70</v>
      </c>
      <c r="E222" s="12">
        <v>21</v>
      </c>
      <c r="F222" s="12">
        <v>5</v>
      </c>
      <c r="G222" s="12">
        <v>3</v>
      </c>
      <c r="H222" s="12">
        <v>4</v>
      </c>
      <c r="I222" s="12">
        <v>0</v>
      </c>
      <c r="J222" s="12">
        <v>0</v>
      </c>
      <c r="K222" s="12">
        <v>11</v>
      </c>
      <c r="L222" s="12">
        <v>927</v>
      </c>
      <c r="M222" s="13">
        <f t="shared" si="17"/>
        <v>1095</v>
      </c>
    </row>
    <row r="223" spans="1:28" s="15" customFormat="1" x14ac:dyDescent="0.35">
      <c r="A223" s="8" t="s">
        <v>22</v>
      </c>
      <c r="B223" s="12">
        <v>2</v>
      </c>
      <c r="C223" s="12">
        <v>32</v>
      </c>
      <c r="D223" s="12">
        <v>30</v>
      </c>
      <c r="E223" s="12">
        <v>7</v>
      </c>
      <c r="F223" s="12">
        <v>2</v>
      </c>
      <c r="G223" s="12">
        <v>3</v>
      </c>
      <c r="H223" s="12">
        <v>2</v>
      </c>
      <c r="I223" s="12">
        <v>0</v>
      </c>
      <c r="J223" s="12">
        <v>0</v>
      </c>
      <c r="K223" s="12">
        <v>4</v>
      </c>
      <c r="L223" s="12">
        <v>291</v>
      </c>
      <c r="M223" s="13">
        <f t="shared" si="17"/>
        <v>373</v>
      </c>
    </row>
    <row r="224" spans="1:28" s="15" customFormat="1" x14ac:dyDescent="0.35">
      <c r="A224" s="24" t="s">
        <v>45</v>
      </c>
      <c r="B224" s="30">
        <f t="shared" ref="B224:M224" si="18">SUM(B216:B223)</f>
        <v>14</v>
      </c>
      <c r="C224" s="30">
        <f t="shared" si="18"/>
        <v>203</v>
      </c>
      <c r="D224" s="30">
        <f t="shared" si="18"/>
        <v>262</v>
      </c>
      <c r="E224" s="30">
        <f t="shared" si="18"/>
        <v>92</v>
      </c>
      <c r="F224" s="30">
        <f t="shared" si="18"/>
        <v>26</v>
      </c>
      <c r="G224" s="30">
        <f t="shared" si="18"/>
        <v>15</v>
      </c>
      <c r="H224" s="30">
        <f t="shared" si="18"/>
        <v>7</v>
      </c>
      <c r="I224" s="30">
        <f t="shared" si="18"/>
        <v>14</v>
      </c>
      <c r="J224" s="30">
        <f t="shared" si="18"/>
        <v>0</v>
      </c>
      <c r="K224" s="30">
        <f t="shared" si="18"/>
        <v>28</v>
      </c>
      <c r="L224" s="30">
        <f t="shared" si="18"/>
        <v>3717</v>
      </c>
      <c r="M224" s="30">
        <f t="shared" si="18"/>
        <v>4378</v>
      </c>
    </row>
    <row r="225" spans="1:28" s="15" customFormat="1" x14ac:dyDescent="0.35">
      <c r="A225" s="171"/>
      <c r="B225" s="125"/>
      <c r="C225" s="125"/>
      <c r="D225" s="125"/>
      <c r="E225" s="125"/>
      <c r="F225" s="125"/>
      <c r="G225" s="125"/>
      <c r="H225" s="125"/>
      <c r="I225" s="125"/>
      <c r="J225" s="125"/>
      <c r="K225" s="125"/>
      <c r="L225" s="125"/>
      <c r="M225" s="125"/>
    </row>
    <row r="226" spans="1:28" s="15" customFormat="1" x14ac:dyDescent="0.35">
      <c r="A226" s="172" t="str">
        <f>+'3.1.1'!A29</f>
        <v>Note: Statistics after 28 March 2020 by region are based upon 'principal place of business' and not 'registered office'.</v>
      </c>
      <c r="B226" s="125"/>
      <c r="C226" s="125"/>
      <c r="D226" s="125"/>
      <c r="E226" s="125"/>
      <c r="F226" s="125"/>
      <c r="G226" s="125"/>
      <c r="H226" s="125"/>
      <c r="I226" s="125"/>
      <c r="J226" s="125"/>
      <c r="K226" s="125"/>
      <c r="L226" s="125"/>
      <c r="M226" s="125"/>
    </row>
    <row r="227" spans="1:28" s="15" customFormat="1" ht="25.5" customHeight="1" x14ac:dyDescent="0.35">
      <c r="A227" s="207" t="str">
        <f>+A243</f>
        <v xml:space="preserve">Note: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227" s="207"/>
      <c r="C227" s="207"/>
      <c r="D227" s="207"/>
      <c r="E227" s="207"/>
      <c r="F227" s="207"/>
      <c r="G227" s="207"/>
      <c r="H227" s="207"/>
      <c r="I227" s="207"/>
      <c r="J227" s="207"/>
      <c r="K227" s="207"/>
      <c r="L227" s="207"/>
      <c r="M227" s="207"/>
    </row>
    <row r="228" spans="1:28" x14ac:dyDescent="0.35">
      <c r="A228" s="206"/>
      <c r="B228" s="206"/>
      <c r="C228" s="206"/>
      <c r="D228" s="206"/>
      <c r="E228" s="206"/>
      <c r="F228" s="206"/>
      <c r="G228" s="206"/>
      <c r="H228" s="206"/>
      <c r="I228" s="206"/>
      <c r="J228" s="206"/>
      <c r="K228" s="206"/>
      <c r="L228" s="206"/>
      <c r="M228" s="206"/>
    </row>
    <row r="229" spans="1:28" s="15" customFormat="1" ht="31.5" customHeight="1" x14ac:dyDescent="0.35">
      <c r="A229" s="190" t="s">
        <v>274</v>
      </c>
      <c r="B229" s="190"/>
      <c r="C229" s="190"/>
      <c r="D229" s="190"/>
      <c r="E229" s="190"/>
      <c r="F229" s="190"/>
      <c r="G229" s="190"/>
      <c r="H229" s="190"/>
      <c r="I229" s="190"/>
      <c r="J229" s="190"/>
      <c r="K229" s="190"/>
      <c r="L229" s="190"/>
      <c r="M229" s="190"/>
      <c r="N229" s="67"/>
      <c r="O229" s="67"/>
      <c r="P229" s="67"/>
      <c r="Q229" s="67"/>
      <c r="R229" s="67"/>
      <c r="S229" s="67"/>
      <c r="T229" s="67"/>
      <c r="U229" s="67"/>
      <c r="V229" s="67"/>
      <c r="W229" s="67"/>
      <c r="X229" s="67"/>
      <c r="Y229" s="67"/>
      <c r="Z229" s="67"/>
      <c r="AA229" s="67"/>
      <c r="AB229" s="67"/>
    </row>
    <row r="230" spans="1:28" s="15" customFormat="1" ht="15" customHeight="1" x14ac:dyDescent="0.35">
      <c r="A230" s="187" t="s">
        <v>13</v>
      </c>
      <c r="B230" s="186" t="s">
        <v>140</v>
      </c>
      <c r="C230" s="186"/>
      <c r="D230" s="186"/>
      <c r="E230" s="186"/>
      <c r="F230" s="186"/>
      <c r="G230" s="186"/>
      <c r="H230" s="186"/>
      <c r="I230" s="186"/>
      <c r="J230" s="186"/>
      <c r="K230" s="186"/>
      <c r="L230" s="186"/>
      <c r="M230" s="186"/>
    </row>
    <row r="231" spans="1:28" s="15" customFormat="1" ht="30" x14ac:dyDescent="0.35">
      <c r="A231" s="187"/>
      <c r="B231" s="27" t="s">
        <v>127</v>
      </c>
      <c r="C231" s="22" t="s">
        <v>128</v>
      </c>
      <c r="D231" s="22" t="s">
        <v>129</v>
      </c>
      <c r="E231" s="22" t="s">
        <v>130</v>
      </c>
      <c r="F231" s="22" t="s">
        <v>131</v>
      </c>
      <c r="G231" s="22" t="s">
        <v>132</v>
      </c>
      <c r="H231" s="109" t="s">
        <v>133</v>
      </c>
      <c r="I231" s="22" t="s">
        <v>134</v>
      </c>
      <c r="J231" s="22" t="s">
        <v>135</v>
      </c>
      <c r="K231" s="27" t="s">
        <v>136</v>
      </c>
      <c r="L231" s="22" t="s">
        <v>137</v>
      </c>
      <c r="M231" s="23" t="s">
        <v>24</v>
      </c>
    </row>
    <row r="232" spans="1:28" s="15" customFormat="1" x14ac:dyDescent="0.35">
      <c r="A232" s="8" t="s">
        <v>15</v>
      </c>
      <c r="B232" s="12">
        <v>0</v>
      </c>
      <c r="C232" s="12">
        <v>0</v>
      </c>
      <c r="D232" s="12">
        <v>0</v>
      </c>
      <c r="E232" s="12">
        <v>2</v>
      </c>
      <c r="F232" s="12">
        <v>1</v>
      </c>
      <c r="G232" s="12">
        <v>0</v>
      </c>
      <c r="H232" s="12">
        <v>0</v>
      </c>
      <c r="I232" s="12">
        <v>0</v>
      </c>
      <c r="J232" s="12">
        <v>0</v>
      </c>
      <c r="K232" s="12">
        <v>0</v>
      </c>
      <c r="L232" s="12">
        <v>75</v>
      </c>
      <c r="M232" s="13">
        <f t="shared" ref="M232:M239" si="19">SUM(B232:L232)</f>
        <v>78</v>
      </c>
    </row>
    <row r="233" spans="1:28" s="15" customFormat="1" x14ac:dyDescent="0.35">
      <c r="A233" s="8" t="s">
        <v>16</v>
      </c>
      <c r="B233" s="12">
        <v>2</v>
      </c>
      <c r="C233" s="12">
        <v>14</v>
      </c>
      <c r="D233" s="12">
        <v>44</v>
      </c>
      <c r="E233" s="12">
        <v>34</v>
      </c>
      <c r="F233" s="12">
        <v>21</v>
      </c>
      <c r="G233" s="12">
        <v>17</v>
      </c>
      <c r="H233" s="12">
        <v>6</v>
      </c>
      <c r="I233" s="12">
        <v>4</v>
      </c>
      <c r="J233" s="12">
        <v>0</v>
      </c>
      <c r="K233" s="12">
        <v>19</v>
      </c>
      <c r="L233" s="12">
        <v>1635</v>
      </c>
      <c r="M233" s="13">
        <f t="shared" si="19"/>
        <v>1796</v>
      </c>
    </row>
    <row r="234" spans="1:28" s="15" customFormat="1" x14ac:dyDescent="0.35">
      <c r="A234" s="8" t="s">
        <v>17</v>
      </c>
      <c r="B234" s="12">
        <v>0</v>
      </c>
      <c r="C234" s="12">
        <v>0</v>
      </c>
      <c r="D234" s="12">
        <v>2</v>
      </c>
      <c r="E234" s="12">
        <v>0</v>
      </c>
      <c r="F234" s="12">
        <v>0</v>
      </c>
      <c r="G234" s="12">
        <v>0</v>
      </c>
      <c r="H234" s="12">
        <v>0</v>
      </c>
      <c r="I234" s="12">
        <v>0</v>
      </c>
      <c r="J234" s="12">
        <v>0</v>
      </c>
      <c r="K234" s="12">
        <v>0</v>
      </c>
      <c r="L234" s="12">
        <v>17</v>
      </c>
      <c r="M234" s="13">
        <f t="shared" si="19"/>
        <v>19</v>
      </c>
    </row>
    <row r="235" spans="1:28" s="15" customFormat="1" x14ac:dyDescent="0.35">
      <c r="A235" s="8" t="s">
        <v>18</v>
      </c>
      <c r="B235" s="12">
        <v>1</v>
      </c>
      <c r="C235" s="12">
        <v>3</v>
      </c>
      <c r="D235" s="12">
        <v>28</v>
      </c>
      <c r="E235" s="12">
        <v>14</v>
      </c>
      <c r="F235" s="12">
        <v>4</v>
      </c>
      <c r="G235" s="12">
        <v>2</v>
      </c>
      <c r="H235" s="12">
        <v>4</v>
      </c>
      <c r="I235" s="12">
        <v>10</v>
      </c>
      <c r="J235" s="12">
        <v>0</v>
      </c>
      <c r="K235" s="12">
        <v>3</v>
      </c>
      <c r="L235" s="12">
        <v>780</v>
      </c>
      <c r="M235" s="13">
        <f t="shared" si="19"/>
        <v>849</v>
      </c>
    </row>
    <row r="236" spans="1:28" s="15" customFormat="1" x14ac:dyDescent="0.35">
      <c r="A236" s="8" t="s">
        <v>19</v>
      </c>
      <c r="B236" s="12">
        <v>0</v>
      </c>
      <c r="C236" s="12">
        <v>2</v>
      </c>
      <c r="D236" s="12">
        <v>9</v>
      </c>
      <c r="E236" s="12">
        <v>3</v>
      </c>
      <c r="F236" s="12">
        <v>1</v>
      </c>
      <c r="G236" s="12">
        <v>0</v>
      </c>
      <c r="H236" s="12">
        <v>0</v>
      </c>
      <c r="I236" s="12">
        <v>0</v>
      </c>
      <c r="J236" s="12">
        <v>0</v>
      </c>
      <c r="K236" s="12">
        <v>0</v>
      </c>
      <c r="L236" s="12">
        <v>136</v>
      </c>
      <c r="M236" s="13">
        <f t="shared" si="19"/>
        <v>151</v>
      </c>
    </row>
    <row r="237" spans="1:28" s="15" customFormat="1" x14ac:dyDescent="0.35">
      <c r="A237" s="8" t="s">
        <v>20</v>
      </c>
      <c r="B237" s="12">
        <v>0</v>
      </c>
      <c r="C237" s="12">
        <v>0</v>
      </c>
      <c r="D237" s="12">
        <v>0</v>
      </c>
      <c r="E237" s="12">
        <v>1</v>
      </c>
      <c r="F237" s="12">
        <v>1</v>
      </c>
      <c r="G237" s="12">
        <v>0</v>
      </c>
      <c r="H237" s="12">
        <v>0</v>
      </c>
      <c r="I237" s="12">
        <v>0</v>
      </c>
      <c r="J237" s="12">
        <v>0</v>
      </c>
      <c r="K237" s="12">
        <v>0</v>
      </c>
      <c r="L237" s="12">
        <v>15</v>
      </c>
      <c r="M237" s="13">
        <f t="shared" si="19"/>
        <v>17</v>
      </c>
    </row>
    <row r="238" spans="1:28" s="15" customFormat="1" x14ac:dyDescent="0.35">
      <c r="A238" s="8" t="s">
        <v>21</v>
      </c>
      <c r="B238" s="12">
        <v>2</v>
      </c>
      <c r="C238" s="12">
        <v>11</v>
      </c>
      <c r="D238" s="12">
        <v>27</v>
      </c>
      <c r="E238" s="12">
        <v>11</v>
      </c>
      <c r="F238" s="12">
        <v>11</v>
      </c>
      <c r="G238" s="12">
        <v>7</v>
      </c>
      <c r="H238" s="12">
        <v>7</v>
      </c>
      <c r="I238" s="12">
        <v>0</v>
      </c>
      <c r="J238" s="12">
        <v>1</v>
      </c>
      <c r="K238" s="12">
        <v>12</v>
      </c>
      <c r="L238" s="12">
        <v>1006</v>
      </c>
      <c r="M238" s="13">
        <f t="shared" si="19"/>
        <v>1095</v>
      </c>
    </row>
    <row r="239" spans="1:28" s="15" customFormat="1" x14ac:dyDescent="0.35">
      <c r="A239" s="8" t="s">
        <v>22</v>
      </c>
      <c r="B239" s="12">
        <v>0</v>
      </c>
      <c r="C239" s="12">
        <v>9</v>
      </c>
      <c r="D239" s="12">
        <v>15</v>
      </c>
      <c r="E239" s="12">
        <v>8</v>
      </c>
      <c r="F239" s="12">
        <v>3</v>
      </c>
      <c r="G239" s="12">
        <v>4</v>
      </c>
      <c r="H239" s="12">
        <v>3</v>
      </c>
      <c r="I239" s="12">
        <v>0</v>
      </c>
      <c r="J239" s="12">
        <v>0</v>
      </c>
      <c r="K239" s="12">
        <v>3</v>
      </c>
      <c r="L239" s="12">
        <v>328</v>
      </c>
      <c r="M239" s="13">
        <f t="shared" si="19"/>
        <v>373</v>
      </c>
    </row>
    <row r="240" spans="1:28" s="15" customFormat="1" x14ac:dyDescent="0.35">
      <c r="A240" s="24" t="s">
        <v>45</v>
      </c>
      <c r="B240" s="30">
        <f t="shared" ref="B240:M240" si="20">SUM(B232:B239)</f>
        <v>5</v>
      </c>
      <c r="C240" s="30">
        <f t="shared" si="20"/>
        <v>39</v>
      </c>
      <c r="D240" s="30">
        <f t="shared" si="20"/>
        <v>125</v>
      </c>
      <c r="E240" s="30">
        <f t="shared" si="20"/>
        <v>73</v>
      </c>
      <c r="F240" s="30">
        <f t="shared" si="20"/>
        <v>42</v>
      </c>
      <c r="G240" s="30">
        <f t="shared" si="20"/>
        <v>30</v>
      </c>
      <c r="H240" s="30">
        <f t="shared" si="20"/>
        <v>20</v>
      </c>
      <c r="I240" s="30">
        <f t="shared" si="20"/>
        <v>14</v>
      </c>
      <c r="J240" s="30">
        <f t="shared" si="20"/>
        <v>1</v>
      </c>
      <c r="K240" s="30">
        <f t="shared" si="20"/>
        <v>37</v>
      </c>
      <c r="L240" s="30">
        <f t="shared" si="20"/>
        <v>3992</v>
      </c>
      <c r="M240" s="30">
        <f t="shared" si="20"/>
        <v>4378</v>
      </c>
    </row>
    <row r="241" spans="1:28" s="15" customFormat="1" x14ac:dyDescent="0.35">
      <c r="A241" s="171"/>
      <c r="B241" s="125"/>
      <c r="C241" s="125"/>
      <c r="D241" s="125"/>
      <c r="E241" s="125"/>
      <c r="F241" s="125"/>
      <c r="G241" s="125"/>
      <c r="H241" s="125"/>
      <c r="I241" s="125"/>
      <c r="J241" s="125"/>
      <c r="K241" s="125"/>
      <c r="L241" s="125"/>
      <c r="M241" s="125"/>
    </row>
    <row r="242" spans="1:28" s="15" customFormat="1" x14ac:dyDescent="0.35">
      <c r="A242" s="172" t="str">
        <f>+'3.1.1'!A29</f>
        <v>Note: Statistics after 28 March 2020 by region are based upon 'principal place of business' and not 'registered office'.</v>
      </c>
      <c r="B242" s="125"/>
      <c r="C242" s="125"/>
      <c r="D242" s="125"/>
      <c r="E242" s="125"/>
      <c r="F242" s="125"/>
      <c r="G242" s="125"/>
      <c r="H242" s="125"/>
      <c r="I242" s="125"/>
      <c r="J242" s="125"/>
      <c r="K242" s="125"/>
      <c r="L242" s="125"/>
      <c r="M242" s="125"/>
    </row>
    <row r="243" spans="1:28" s="15" customFormat="1" ht="24.75" customHeight="1" x14ac:dyDescent="0.35">
      <c r="A243" s="207" t="str">
        <f>+A259</f>
        <v xml:space="preserve">Note: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243" s="207"/>
      <c r="C243" s="207"/>
      <c r="D243" s="207"/>
      <c r="E243" s="207"/>
      <c r="F243" s="207"/>
      <c r="G243" s="207"/>
      <c r="H243" s="207"/>
      <c r="I243" s="207"/>
      <c r="J243" s="207"/>
      <c r="K243" s="207"/>
      <c r="L243" s="207"/>
      <c r="M243" s="207"/>
    </row>
    <row r="244" spans="1:28" x14ac:dyDescent="0.35">
      <c r="A244" s="206"/>
      <c r="B244" s="206"/>
      <c r="C244" s="206"/>
      <c r="D244" s="206"/>
      <c r="E244" s="206"/>
      <c r="F244" s="206"/>
      <c r="G244" s="206"/>
      <c r="H244" s="206"/>
      <c r="I244" s="206"/>
      <c r="J244" s="206"/>
      <c r="K244" s="206"/>
      <c r="L244" s="206"/>
      <c r="M244" s="206"/>
    </row>
    <row r="245" spans="1:28" s="15" customFormat="1" ht="30" customHeight="1" x14ac:dyDescent="0.35">
      <c r="A245" s="190" t="s">
        <v>275</v>
      </c>
      <c r="B245" s="190"/>
      <c r="C245" s="190"/>
      <c r="D245" s="190"/>
      <c r="E245" s="190"/>
      <c r="F245" s="190"/>
      <c r="G245" s="190"/>
      <c r="H245" s="190"/>
      <c r="I245" s="190"/>
      <c r="J245" s="190"/>
      <c r="K245" s="190"/>
      <c r="L245" s="190"/>
      <c r="M245" s="190"/>
      <c r="N245" s="67"/>
      <c r="O245" s="67"/>
      <c r="P245" s="67"/>
      <c r="Q245" s="67"/>
      <c r="R245" s="67"/>
      <c r="S245" s="67"/>
      <c r="T245" s="67"/>
      <c r="U245" s="67"/>
      <c r="V245" s="67"/>
      <c r="W245" s="67"/>
      <c r="X245" s="67"/>
      <c r="Y245" s="67"/>
      <c r="Z245" s="67"/>
      <c r="AA245" s="67"/>
      <c r="AB245" s="67"/>
    </row>
    <row r="246" spans="1:28" s="15" customFormat="1" ht="15" customHeight="1" x14ac:dyDescent="0.35">
      <c r="A246" s="187" t="s">
        <v>13</v>
      </c>
      <c r="B246" s="186" t="s">
        <v>141</v>
      </c>
      <c r="C246" s="186"/>
      <c r="D246" s="186"/>
      <c r="E246" s="186"/>
      <c r="F246" s="186"/>
      <c r="G246" s="186"/>
      <c r="H246" s="186"/>
      <c r="I246" s="186"/>
      <c r="J246" s="186"/>
      <c r="K246" s="186"/>
      <c r="L246" s="186"/>
      <c r="M246" s="186"/>
    </row>
    <row r="247" spans="1:28" s="15" customFormat="1" ht="30" x14ac:dyDescent="0.35">
      <c r="A247" s="187"/>
      <c r="B247" s="27" t="s">
        <v>127</v>
      </c>
      <c r="C247" s="22" t="s">
        <v>128</v>
      </c>
      <c r="D247" s="22" t="s">
        <v>129</v>
      </c>
      <c r="E247" s="22" t="s">
        <v>130</v>
      </c>
      <c r="F247" s="22" t="s">
        <v>131</v>
      </c>
      <c r="G247" s="22" t="s">
        <v>132</v>
      </c>
      <c r="H247" s="109" t="s">
        <v>133</v>
      </c>
      <c r="I247" s="22" t="s">
        <v>134</v>
      </c>
      <c r="J247" s="22" t="s">
        <v>135</v>
      </c>
      <c r="K247" s="27" t="s">
        <v>136</v>
      </c>
      <c r="L247" s="22" t="s">
        <v>137</v>
      </c>
      <c r="M247" s="23" t="s">
        <v>24</v>
      </c>
    </row>
    <row r="248" spans="1:28" s="15" customFormat="1" x14ac:dyDescent="0.35">
      <c r="A248" s="8" t="s">
        <v>15</v>
      </c>
      <c r="B248" s="12">
        <v>0</v>
      </c>
      <c r="C248" s="12">
        <v>2</v>
      </c>
      <c r="D248" s="12">
        <v>1</v>
      </c>
      <c r="E248" s="12">
        <v>1</v>
      </c>
      <c r="F248" s="12">
        <v>0</v>
      </c>
      <c r="G248" s="12">
        <v>0</v>
      </c>
      <c r="H248" s="12">
        <v>0</v>
      </c>
      <c r="I248" s="12">
        <v>0</v>
      </c>
      <c r="J248" s="12">
        <v>0</v>
      </c>
      <c r="K248" s="12">
        <v>0</v>
      </c>
      <c r="L248" s="12">
        <v>74</v>
      </c>
      <c r="M248" s="13">
        <f t="shared" ref="M248:M255" si="21">SUM(B248:L248)</f>
        <v>78</v>
      </c>
    </row>
    <row r="249" spans="1:28" s="15" customFormat="1" x14ac:dyDescent="0.35">
      <c r="A249" s="8" t="s">
        <v>16</v>
      </c>
      <c r="B249" s="12">
        <v>4</v>
      </c>
      <c r="C249" s="12">
        <v>39</v>
      </c>
      <c r="D249" s="12">
        <v>71</v>
      </c>
      <c r="E249" s="12">
        <v>31</v>
      </c>
      <c r="F249" s="12">
        <v>11</v>
      </c>
      <c r="G249" s="12">
        <v>4</v>
      </c>
      <c r="H249" s="12">
        <v>2</v>
      </c>
      <c r="I249" s="12">
        <v>0</v>
      </c>
      <c r="J249" s="12">
        <v>0</v>
      </c>
      <c r="K249" s="12">
        <v>9</v>
      </c>
      <c r="L249" s="12">
        <v>1625</v>
      </c>
      <c r="M249" s="13">
        <f t="shared" si="21"/>
        <v>1796</v>
      </c>
    </row>
    <row r="250" spans="1:28" s="15" customFormat="1" x14ac:dyDescent="0.35">
      <c r="A250" s="8" t="s">
        <v>17</v>
      </c>
      <c r="B250" s="12">
        <v>0</v>
      </c>
      <c r="C250" s="12">
        <v>2</v>
      </c>
      <c r="D250" s="12">
        <v>0</v>
      </c>
      <c r="E250" s="12">
        <v>0</v>
      </c>
      <c r="F250" s="12">
        <v>0</v>
      </c>
      <c r="G250" s="12">
        <v>0</v>
      </c>
      <c r="H250" s="12">
        <v>0</v>
      </c>
      <c r="I250" s="12">
        <v>0</v>
      </c>
      <c r="J250" s="12">
        <v>0</v>
      </c>
      <c r="K250" s="12">
        <v>0</v>
      </c>
      <c r="L250" s="12">
        <v>17</v>
      </c>
      <c r="M250" s="13">
        <f t="shared" si="21"/>
        <v>19</v>
      </c>
    </row>
    <row r="251" spans="1:28" s="15" customFormat="1" x14ac:dyDescent="0.35">
      <c r="A251" s="8" t="s">
        <v>18</v>
      </c>
      <c r="B251" s="12">
        <v>1</v>
      </c>
      <c r="C251" s="12">
        <v>11</v>
      </c>
      <c r="D251" s="12">
        <v>32</v>
      </c>
      <c r="E251" s="12">
        <v>8</v>
      </c>
      <c r="F251" s="12">
        <v>1</v>
      </c>
      <c r="G251" s="12">
        <v>0</v>
      </c>
      <c r="H251" s="12">
        <v>0</v>
      </c>
      <c r="I251" s="12">
        <v>0</v>
      </c>
      <c r="J251" s="12">
        <v>1</v>
      </c>
      <c r="K251" s="12">
        <v>2</v>
      </c>
      <c r="L251" s="12">
        <v>793</v>
      </c>
      <c r="M251" s="13">
        <f t="shared" si="21"/>
        <v>849</v>
      </c>
    </row>
    <row r="252" spans="1:28" s="15" customFormat="1" x14ac:dyDescent="0.35">
      <c r="A252" s="8" t="s">
        <v>19</v>
      </c>
      <c r="B252" s="12">
        <v>0</v>
      </c>
      <c r="C252" s="12">
        <v>4</v>
      </c>
      <c r="D252" s="12">
        <v>15</v>
      </c>
      <c r="E252" s="12">
        <v>4</v>
      </c>
      <c r="F252" s="12">
        <v>0</v>
      </c>
      <c r="G252" s="12">
        <v>0</v>
      </c>
      <c r="H252" s="12">
        <v>0</v>
      </c>
      <c r="I252" s="12">
        <v>0</v>
      </c>
      <c r="J252" s="12">
        <v>0</v>
      </c>
      <c r="K252" s="12">
        <v>0</v>
      </c>
      <c r="L252" s="12">
        <v>128</v>
      </c>
      <c r="M252" s="13">
        <f t="shared" si="21"/>
        <v>151</v>
      </c>
    </row>
    <row r="253" spans="1:28" s="15" customFormat="1" x14ac:dyDescent="0.35">
      <c r="A253" s="8" t="s">
        <v>20</v>
      </c>
      <c r="B253" s="12">
        <v>0</v>
      </c>
      <c r="C253" s="12">
        <v>1</v>
      </c>
      <c r="D253" s="12">
        <v>2</v>
      </c>
      <c r="E253" s="12">
        <v>0</v>
      </c>
      <c r="F253" s="12">
        <v>0</v>
      </c>
      <c r="G253" s="12">
        <v>0</v>
      </c>
      <c r="H253" s="12">
        <v>0</v>
      </c>
      <c r="I253" s="12">
        <v>0</v>
      </c>
      <c r="J253" s="12">
        <v>0</v>
      </c>
      <c r="K253" s="12">
        <v>0</v>
      </c>
      <c r="L253" s="12">
        <v>14</v>
      </c>
      <c r="M253" s="13">
        <f t="shared" si="21"/>
        <v>17</v>
      </c>
    </row>
    <row r="254" spans="1:28" s="15" customFormat="1" x14ac:dyDescent="0.35">
      <c r="A254" s="8" t="s">
        <v>21</v>
      </c>
      <c r="B254" s="12">
        <v>3</v>
      </c>
      <c r="C254" s="12">
        <v>18</v>
      </c>
      <c r="D254" s="12">
        <v>45</v>
      </c>
      <c r="E254" s="12">
        <v>15</v>
      </c>
      <c r="F254" s="12">
        <v>2</v>
      </c>
      <c r="G254" s="12">
        <v>5</v>
      </c>
      <c r="H254" s="12">
        <v>2</v>
      </c>
      <c r="I254" s="12">
        <v>2</v>
      </c>
      <c r="J254" s="12">
        <v>0</v>
      </c>
      <c r="K254" s="12">
        <v>11</v>
      </c>
      <c r="L254" s="12">
        <v>992</v>
      </c>
      <c r="M254" s="13">
        <f t="shared" si="21"/>
        <v>1095</v>
      </c>
    </row>
    <row r="255" spans="1:28" s="15" customFormat="1" x14ac:dyDescent="0.35">
      <c r="A255" s="8" t="s">
        <v>22</v>
      </c>
      <c r="B255" s="12">
        <v>1</v>
      </c>
      <c r="C255" s="12">
        <v>9</v>
      </c>
      <c r="D255" s="12">
        <v>17</v>
      </c>
      <c r="E255" s="12">
        <v>11</v>
      </c>
      <c r="F255" s="12">
        <v>4</v>
      </c>
      <c r="G255" s="12">
        <v>0</v>
      </c>
      <c r="H255" s="12">
        <v>0</v>
      </c>
      <c r="I255" s="12">
        <v>0</v>
      </c>
      <c r="J255" s="12">
        <v>0</v>
      </c>
      <c r="K255" s="12">
        <v>2</v>
      </c>
      <c r="L255" s="12">
        <v>329</v>
      </c>
      <c r="M255" s="13">
        <f t="shared" si="21"/>
        <v>373</v>
      </c>
    </row>
    <row r="256" spans="1:28" s="15" customFormat="1" x14ac:dyDescent="0.35">
      <c r="A256" s="24" t="s">
        <v>45</v>
      </c>
      <c r="B256" s="30">
        <f t="shared" ref="B256:M256" si="22">SUM(B248:B255)</f>
        <v>9</v>
      </c>
      <c r="C256" s="30">
        <f t="shared" si="22"/>
        <v>86</v>
      </c>
      <c r="D256" s="30">
        <f t="shared" si="22"/>
        <v>183</v>
      </c>
      <c r="E256" s="30">
        <f t="shared" si="22"/>
        <v>70</v>
      </c>
      <c r="F256" s="30">
        <f t="shared" si="22"/>
        <v>18</v>
      </c>
      <c r="G256" s="30">
        <f t="shared" si="22"/>
        <v>9</v>
      </c>
      <c r="H256" s="30">
        <f t="shared" si="22"/>
        <v>4</v>
      </c>
      <c r="I256" s="30">
        <f t="shared" si="22"/>
        <v>2</v>
      </c>
      <c r="J256" s="30">
        <f t="shared" si="22"/>
        <v>1</v>
      </c>
      <c r="K256" s="30">
        <f t="shared" si="22"/>
        <v>24</v>
      </c>
      <c r="L256" s="30">
        <f t="shared" si="22"/>
        <v>3972</v>
      </c>
      <c r="M256" s="30">
        <f t="shared" si="22"/>
        <v>4378</v>
      </c>
    </row>
    <row r="257" spans="1:13" s="15" customFormat="1" x14ac:dyDescent="0.35">
      <c r="A257" s="171"/>
      <c r="B257" s="125"/>
      <c r="C257" s="125"/>
      <c r="D257" s="125"/>
      <c r="E257" s="125"/>
      <c r="F257" s="125"/>
      <c r="G257" s="125"/>
      <c r="H257" s="125"/>
      <c r="I257" s="125"/>
      <c r="J257" s="125"/>
      <c r="K257" s="125"/>
      <c r="L257" s="125"/>
      <c r="M257" s="125"/>
    </row>
    <row r="258" spans="1:13" s="15" customFormat="1" x14ac:dyDescent="0.35">
      <c r="A258" s="172" t="str">
        <f>+'3.1.1'!A29</f>
        <v>Note: Statistics after 28 March 2020 by region are based upon 'principal place of business' and not 'registered office'.</v>
      </c>
      <c r="B258" s="125"/>
      <c r="C258" s="125"/>
      <c r="D258" s="125"/>
      <c r="E258" s="125"/>
      <c r="F258" s="125"/>
      <c r="G258" s="125"/>
      <c r="H258" s="125"/>
      <c r="I258" s="125"/>
      <c r="J258" s="125"/>
      <c r="K258" s="125"/>
      <c r="L258" s="125"/>
      <c r="M258" s="125"/>
    </row>
    <row r="259" spans="1:13" s="15" customFormat="1" ht="24.75" customHeight="1" x14ac:dyDescent="0.35">
      <c r="A259" s="207" t="str">
        <f>+A275</f>
        <v xml:space="preserve">Note: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259" s="207"/>
      <c r="C259" s="207"/>
      <c r="D259" s="207"/>
      <c r="E259" s="207"/>
      <c r="F259" s="207"/>
      <c r="G259" s="207"/>
      <c r="H259" s="207"/>
      <c r="I259" s="207"/>
      <c r="J259" s="207"/>
      <c r="K259" s="207"/>
      <c r="L259" s="207"/>
      <c r="M259" s="207"/>
    </row>
    <row r="260" spans="1:13" x14ac:dyDescent="0.35">
      <c r="A260" s="206"/>
      <c r="B260" s="206"/>
      <c r="C260" s="206"/>
      <c r="D260" s="206"/>
      <c r="E260" s="206"/>
      <c r="F260" s="206"/>
      <c r="G260" s="206"/>
      <c r="H260" s="206"/>
      <c r="I260" s="206"/>
      <c r="J260" s="206"/>
      <c r="K260" s="206"/>
      <c r="L260" s="206"/>
      <c r="M260" s="206"/>
    </row>
    <row r="261" spans="1:13" s="15" customFormat="1" ht="24.75" customHeight="1" x14ac:dyDescent="0.35">
      <c r="A261" s="190" t="s">
        <v>276</v>
      </c>
      <c r="B261" s="190"/>
      <c r="C261" s="190"/>
      <c r="D261" s="190"/>
      <c r="E261" s="190"/>
      <c r="F261" s="190"/>
      <c r="G261" s="190"/>
      <c r="H261" s="190"/>
      <c r="I261" s="190"/>
      <c r="J261" s="190"/>
      <c r="K261" s="190"/>
      <c r="L261" s="190"/>
      <c r="M261" s="190"/>
    </row>
    <row r="262" spans="1:13" s="15" customFormat="1" ht="15" customHeight="1" x14ac:dyDescent="0.35">
      <c r="A262" s="187" t="s">
        <v>13</v>
      </c>
      <c r="B262" s="186" t="s">
        <v>142</v>
      </c>
      <c r="C262" s="186"/>
      <c r="D262" s="186"/>
      <c r="E262" s="186"/>
      <c r="F262" s="186"/>
      <c r="G262" s="186"/>
      <c r="H262" s="186"/>
      <c r="I262" s="186"/>
      <c r="J262" s="186"/>
      <c r="K262" s="186"/>
      <c r="L262" s="186"/>
      <c r="M262" s="186"/>
    </row>
    <row r="263" spans="1:13" s="15" customFormat="1" ht="30" x14ac:dyDescent="0.35">
      <c r="A263" s="187"/>
      <c r="B263" s="27" t="s">
        <v>127</v>
      </c>
      <c r="C263" s="27" t="s">
        <v>128</v>
      </c>
      <c r="D263" s="27" t="s">
        <v>129</v>
      </c>
      <c r="E263" s="27" t="s">
        <v>130</v>
      </c>
      <c r="F263" s="27" t="s">
        <v>131</v>
      </c>
      <c r="G263" s="27" t="s">
        <v>132</v>
      </c>
      <c r="H263" s="108" t="s">
        <v>145</v>
      </c>
      <c r="I263" s="27" t="s">
        <v>143</v>
      </c>
      <c r="J263" s="27" t="s">
        <v>135</v>
      </c>
      <c r="K263" s="27" t="s">
        <v>136</v>
      </c>
      <c r="L263" s="27" t="s">
        <v>144</v>
      </c>
      <c r="M263" s="69" t="s">
        <v>24</v>
      </c>
    </row>
    <row r="264" spans="1:13" s="15" customFormat="1" x14ac:dyDescent="0.35">
      <c r="A264" s="8" t="s">
        <v>15</v>
      </c>
      <c r="B264" s="72">
        <v>1</v>
      </c>
      <c r="C264" s="72">
        <v>6</v>
      </c>
      <c r="D264" s="72">
        <v>18</v>
      </c>
      <c r="E264" s="72">
        <v>4</v>
      </c>
      <c r="F264" s="72">
        <v>0</v>
      </c>
      <c r="G264" s="12">
        <v>0</v>
      </c>
      <c r="H264" s="12">
        <v>0</v>
      </c>
      <c r="I264" s="12">
        <v>0</v>
      </c>
      <c r="J264" s="12">
        <v>0</v>
      </c>
      <c r="K264" s="12">
        <v>0</v>
      </c>
      <c r="L264" s="12">
        <v>49</v>
      </c>
      <c r="M264" s="13">
        <f>SUM(B264:L264)</f>
        <v>78</v>
      </c>
    </row>
    <row r="265" spans="1:13" s="15" customFormat="1" x14ac:dyDescent="0.35">
      <c r="A265" s="8" t="s">
        <v>16</v>
      </c>
      <c r="B265" s="72">
        <v>36</v>
      </c>
      <c r="C265" s="72">
        <v>129</v>
      </c>
      <c r="D265" s="72">
        <v>244</v>
      </c>
      <c r="E265" s="72">
        <v>145</v>
      </c>
      <c r="F265" s="72">
        <v>33</v>
      </c>
      <c r="G265" s="12">
        <v>23</v>
      </c>
      <c r="H265" s="12">
        <v>11</v>
      </c>
      <c r="I265" s="12">
        <v>2</v>
      </c>
      <c r="J265" s="12">
        <v>0</v>
      </c>
      <c r="K265" s="12">
        <v>30</v>
      </c>
      <c r="L265" s="12">
        <v>1143</v>
      </c>
      <c r="M265" s="13">
        <f t="shared" ref="M265:M271" si="23">SUM(B265:L265)</f>
        <v>1796</v>
      </c>
    </row>
    <row r="266" spans="1:13" s="15" customFormat="1" x14ac:dyDescent="0.35">
      <c r="A266" s="8" t="s">
        <v>17</v>
      </c>
      <c r="B266" s="72">
        <v>0</v>
      </c>
      <c r="C266" s="72">
        <v>4</v>
      </c>
      <c r="D266" s="72">
        <v>4</v>
      </c>
      <c r="E266" s="72">
        <v>1</v>
      </c>
      <c r="F266" s="72">
        <v>1</v>
      </c>
      <c r="G266" s="12">
        <v>0</v>
      </c>
      <c r="H266" s="12">
        <v>0</v>
      </c>
      <c r="I266" s="12">
        <v>0</v>
      </c>
      <c r="J266" s="12">
        <v>0</v>
      </c>
      <c r="K266" s="12">
        <v>1</v>
      </c>
      <c r="L266" s="12">
        <v>8</v>
      </c>
      <c r="M266" s="13">
        <f t="shared" si="23"/>
        <v>19</v>
      </c>
    </row>
    <row r="267" spans="1:13" s="15" customFormat="1" x14ac:dyDescent="0.35">
      <c r="A267" s="8" t="s">
        <v>18</v>
      </c>
      <c r="B267" s="72">
        <v>18</v>
      </c>
      <c r="C267" s="72">
        <v>83</v>
      </c>
      <c r="D267" s="72">
        <v>149</v>
      </c>
      <c r="E267" s="72">
        <v>80</v>
      </c>
      <c r="F267" s="72">
        <v>24</v>
      </c>
      <c r="G267" s="12">
        <v>13</v>
      </c>
      <c r="H267" s="12">
        <v>9</v>
      </c>
      <c r="I267" s="12">
        <v>0</v>
      </c>
      <c r="J267" s="12">
        <v>0</v>
      </c>
      <c r="K267" s="12">
        <v>12</v>
      </c>
      <c r="L267" s="12">
        <v>461</v>
      </c>
      <c r="M267" s="13">
        <f t="shared" si="23"/>
        <v>849</v>
      </c>
    </row>
    <row r="268" spans="1:13" s="15" customFormat="1" x14ac:dyDescent="0.35">
      <c r="A268" s="8" t="s">
        <v>19</v>
      </c>
      <c r="B268" s="72">
        <v>5</v>
      </c>
      <c r="C268" s="72">
        <v>24</v>
      </c>
      <c r="D268" s="72">
        <v>27</v>
      </c>
      <c r="E268" s="72">
        <v>10</v>
      </c>
      <c r="F268" s="72">
        <v>3</v>
      </c>
      <c r="G268" s="12">
        <v>3</v>
      </c>
      <c r="H268" s="12">
        <v>1</v>
      </c>
      <c r="I268" s="12">
        <v>0</v>
      </c>
      <c r="J268" s="12">
        <v>0</v>
      </c>
      <c r="K268" s="12">
        <v>4</v>
      </c>
      <c r="L268" s="12">
        <v>74</v>
      </c>
      <c r="M268" s="13">
        <f t="shared" si="23"/>
        <v>151</v>
      </c>
    </row>
    <row r="269" spans="1:13" s="15" customFormat="1" x14ac:dyDescent="0.35">
      <c r="A269" s="8" t="s">
        <v>20</v>
      </c>
      <c r="B269" s="72">
        <v>1</v>
      </c>
      <c r="C269" s="72">
        <v>2</v>
      </c>
      <c r="D269" s="72">
        <v>2</v>
      </c>
      <c r="E269" s="72">
        <v>1</v>
      </c>
      <c r="F269" s="72">
        <v>1</v>
      </c>
      <c r="G269" s="12">
        <v>1</v>
      </c>
      <c r="H269" s="12">
        <v>0</v>
      </c>
      <c r="I269" s="12">
        <v>0</v>
      </c>
      <c r="J269" s="12">
        <v>0</v>
      </c>
      <c r="K269" s="12">
        <v>0</v>
      </c>
      <c r="L269" s="12">
        <v>9</v>
      </c>
      <c r="M269" s="13">
        <f t="shared" si="23"/>
        <v>17</v>
      </c>
    </row>
    <row r="270" spans="1:13" s="15" customFormat="1" x14ac:dyDescent="0.35">
      <c r="A270" s="8" t="s">
        <v>21</v>
      </c>
      <c r="B270" s="72">
        <v>15</v>
      </c>
      <c r="C270" s="72">
        <v>99</v>
      </c>
      <c r="D270" s="72">
        <v>169</v>
      </c>
      <c r="E270" s="72">
        <v>82</v>
      </c>
      <c r="F270" s="72">
        <v>32</v>
      </c>
      <c r="G270" s="12">
        <v>10</v>
      </c>
      <c r="H270" s="12">
        <v>6</v>
      </c>
      <c r="I270" s="12">
        <v>0</v>
      </c>
      <c r="J270" s="12">
        <v>1</v>
      </c>
      <c r="K270" s="12">
        <v>25</v>
      </c>
      <c r="L270" s="12">
        <v>656</v>
      </c>
      <c r="M270" s="13">
        <f t="shared" si="23"/>
        <v>1095</v>
      </c>
    </row>
    <row r="271" spans="1:13" s="15" customFormat="1" x14ac:dyDescent="0.35">
      <c r="A271" s="8" t="s">
        <v>22</v>
      </c>
      <c r="B271" s="72">
        <v>11</v>
      </c>
      <c r="C271" s="72">
        <v>39</v>
      </c>
      <c r="D271" s="72">
        <v>67</v>
      </c>
      <c r="E271" s="72">
        <v>45</v>
      </c>
      <c r="F271" s="72">
        <v>18</v>
      </c>
      <c r="G271" s="12">
        <v>9</v>
      </c>
      <c r="H271" s="12">
        <v>1</v>
      </c>
      <c r="I271" s="12">
        <v>0</v>
      </c>
      <c r="J271" s="12">
        <v>0</v>
      </c>
      <c r="K271" s="12">
        <v>7</v>
      </c>
      <c r="L271" s="12">
        <v>176</v>
      </c>
      <c r="M271" s="13">
        <f t="shared" si="23"/>
        <v>373</v>
      </c>
    </row>
    <row r="272" spans="1:13" s="15" customFormat="1" x14ac:dyDescent="0.35">
      <c r="A272" s="24" t="s">
        <v>45</v>
      </c>
      <c r="B272" s="30">
        <f t="shared" ref="B272:M272" si="24">SUM(B264:B271)</f>
        <v>87</v>
      </c>
      <c r="C272" s="30">
        <f t="shared" si="24"/>
        <v>386</v>
      </c>
      <c r="D272" s="30">
        <f t="shared" si="24"/>
        <v>680</v>
      </c>
      <c r="E272" s="30">
        <f t="shared" si="24"/>
        <v>368</v>
      </c>
      <c r="F272" s="30">
        <f t="shared" si="24"/>
        <v>112</v>
      </c>
      <c r="G272" s="30">
        <f t="shared" si="24"/>
        <v>59</v>
      </c>
      <c r="H272" s="30">
        <f t="shared" si="24"/>
        <v>28</v>
      </c>
      <c r="I272" s="30">
        <f t="shared" si="24"/>
        <v>2</v>
      </c>
      <c r="J272" s="30">
        <f t="shared" si="24"/>
        <v>1</v>
      </c>
      <c r="K272" s="30">
        <f t="shared" si="24"/>
        <v>79</v>
      </c>
      <c r="L272" s="30">
        <f t="shared" si="24"/>
        <v>2576</v>
      </c>
      <c r="M272" s="30">
        <f t="shared" si="24"/>
        <v>4378</v>
      </c>
    </row>
    <row r="273" spans="1:13" x14ac:dyDescent="0.35">
      <c r="A273" s="68"/>
      <c r="B273" s="68"/>
      <c r="C273" s="68"/>
      <c r="D273" s="68"/>
      <c r="E273" s="68"/>
      <c r="F273" s="68"/>
      <c r="G273" s="68"/>
    </row>
    <row r="274" spans="1:13" x14ac:dyDescent="0.35">
      <c r="A274" s="71" t="str">
        <f>+'3.1.1'!A29</f>
        <v>Note: Statistics after 28 March 2020 by region are based upon 'principal place of business' and not 'registered office'.</v>
      </c>
    </row>
    <row r="275" spans="1:13" s="161" customFormat="1" ht="22.5" customHeight="1" x14ac:dyDescent="0.2">
      <c r="A275" s="211" t="s">
        <v>216</v>
      </c>
      <c r="B275" s="211"/>
      <c r="C275" s="211"/>
      <c r="D275" s="211"/>
      <c r="E275" s="211"/>
      <c r="F275" s="211"/>
      <c r="G275" s="211"/>
      <c r="H275" s="211"/>
      <c r="I275" s="211"/>
      <c r="J275" s="211"/>
      <c r="K275" s="211"/>
      <c r="L275" s="211"/>
      <c r="M275" s="211"/>
    </row>
    <row r="276" spans="1:13" s="161" customFormat="1" ht="10" x14ac:dyDescent="0.2"/>
    <row r="277" spans="1:13" customFormat="1" x14ac:dyDescent="0.35">
      <c r="A277" s="11" t="s">
        <v>12</v>
      </c>
    </row>
  </sheetData>
  <mergeCells count="57">
    <mergeCell ref="A275:M275"/>
    <mergeCell ref="A195:M195"/>
    <mergeCell ref="A211:M211"/>
    <mergeCell ref="A227:M227"/>
    <mergeCell ref="A243:M243"/>
    <mergeCell ref="A259:M259"/>
    <mergeCell ref="A262:A263"/>
    <mergeCell ref="A260:M260"/>
    <mergeCell ref="B262:M262"/>
    <mergeCell ref="A244:M244"/>
    <mergeCell ref="A245:M245"/>
    <mergeCell ref="A246:A247"/>
    <mergeCell ref="B246:M246"/>
    <mergeCell ref="A126:M126"/>
    <mergeCell ref="A128:M128"/>
    <mergeCell ref="A21:A22"/>
    <mergeCell ref="A182:A183"/>
    <mergeCell ref="A48:A49"/>
    <mergeCell ref="B48:M48"/>
    <mergeCell ref="A75:A76"/>
    <mergeCell ref="B75:M75"/>
    <mergeCell ref="B21:M21"/>
    <mergeCell ref="A155:A156"/>
    <mergeCell ref="A181:M181"/>
    <mergeCell ref="A180:M180"/>
    <mergeCell ref="B129:M129"/>
    <mergeCell ref="A153:M153"/>
    <mergeCell ref="A129:A130"/>
    <mergeCell ref="A154:M154"/>
    <mergeCell ref="A1:M1"/>
    <mergeCell ref="A2:M2"/>
    <mergeCell ref="A3:M3"/>
    <mergeCell ref="A20:M20"/>
    <mergeCell ref="A102:A103"/>
    <mergeCell ref="B102:M102"/>
    <mergeCell ref="A45:M45"/>
    <mergeCell ref="A47:M47"/>
    <mergeCell ref="A72:M72"/>
    <mergeCell ref="A74:M74"/>
    <mergeCell ref="A99:M99"/>
    <mergeCell ref="A101:M101"/>
    <mergeCell ref="B155:M155"/>
    <mergeCell ref="A261:M261"/>
    <mergeCell ref="A230:A231"/>
    <mergeCell ref="B230:M230"/>
    <mergeCell ref="A228:M228"/>
    <mergeCell ref="A229:M229"/>
    <mergeCell ref="A196:M196"/>
    <mergeCell ref="B182:M182"/>
    <mergeCell ref="A214:A215"/>
    <mergeCell ref="B214:M214"/>
    <mergeCell ref="A213:M213"/>
    <mergeCell ref="B198:M198"/>
    <mergeCell ref="A197:M197"/>
    <mergeCell ref="A198:A199"/>
    <mergeCell ref="A212:M212"/>
    <mergeCell ref="A179:M179"/>
  </mergeCells>
  <hyperlinks>
    <hyperlink ref="A277" r:id="rId1" xr:uid="{00000000-0004-0000-0700-000000000000}"/>
    <hyperlink ref="A6" location="'3.1.6'!A22" display="Table 3.1.6.1.1 - Initial external administrators' reports—Unpaid employee entitlements (wages) by industry " xr:uid="{0A0C8D94-8041-43D7-B463-B81AFFCCA130}"/>
    <hyperlink ref="A12" location="'3.1.6'!A172" display="Table 3.1.6.2.1 - Initial external administrators' reports—Unpaid employee entitlements (wages) by region " xr:uid="{366C7FD8-BD47-497E-87E5-FDDA0F6D3F5A}"/>
    <hyperlink ref="A7" location="'3.1.6'!A47" display="Table 3.1.6.1.2 - Initial external administrators' reports—Unpaid employee entitlements (annual leave) by industry " xr:uid="{5EBB7F69-04DA-4E83-AC42-23DE38FE3996}"/>
    <hyperlink ref="A8:A11" location="'3.1.6'!A1" display="Table 3.1.6.1 - Initial Schedule B reports electronically lodged—Selected unpaid employee entitlements by industry " xr:uid="{5EF20E66-A54F-4D38-A586-A29A75AE9975}"/>
    <hyperlink ref="A13:A17" location="'3.1.6'!A32" display="Table 3.1.6.2 - Initial Schedule B reports electronically lodged—Selected unpaid employee entitlements by region " xr:uid="{D7318855-D4DB-4B0D-B710-027ACBA612C1}"/>
    <hyperlink ref="A8" location="'3.1.6'!A72" display="Table 3.1.6.1.3 - Initial external administrators' reports—Unpaid employee entitlements (pay in lieu of notice) by industry " xr:uid="{6E849645-54B0-4B0D-8495-0D97E3DD3BF4}"/>
    <hyperlink ref="A9" location="'3.1.6'!A97" display="Table 3.1.6.1.4 - Initial external administrators' reports—Unpaid employee entitlements (redundancy) by industry " xr:uid="{23EB01EE-DC1E-4C7F-B3DA-2A452BF8C1B1}"/>
    <hyperlink ref="A10" location="'3.1.6'!A122" display="Table 3.1.6.1.5 - Initial external administrators' reports—Unpaid employee entitlements (long service leave) by industry " xr:uid="{5E349A8D-0C2E-4952-BDBF-EB0C220A4CB3}"/>
    <hyperlink ref="A11" location="'3.1.6'!A147" display="Table 3.1.6.1.6 - Initial external administrators' reports—Unpaid employee entitlements (superannuation) by industry " xr:uid="{3A4D2ED2-99AF-48D8-A3F6-1F71822AAA87}"/>
    <hyperlink ref="A13" location="'3.1.6'!A185" display="Table 3.1.6.2.2 - Initial external administrators' reports—Unpaid employee entitlements (annual leave) by region " xr:uid="{0DBBD939-EC6C-4BF3-BF6B-7B5A49755FF1}"/>
    <hyperlink ref="A14" location="'3.1.6'!A198" display="Table 3.1.6.2.3 - Initial external administrators' reports—Unpaid employee entitlements (pay in lieu of notice) by region " xr:uid="{446F6704-F9B7-4EA5-B0A8-7EF18C43C1AB}"/>
    <hyperlink ref="A15" location="'3.1.6'!A211" display="Table 3.1.6.2.4 - Initial external administrators' reports—Unpaid employee entitlements (redundancy) by region " xr:uid="{DEC724D4-5510-4C60-BEC3-C5CCB6978977}"/>
    <hyperlink ref="A16" location="'3.1.6'!A224" display="Table 3.1.6.2.5 - Initial external administrators' reports—Unpaid employee entitlements (long service leave) by region " xr:uid="{2F394F45-8C7E-4BAA-829B-B55C315E5239}"/>
    <hyperlink ref="A17" location="'3.1.6'!A237" display="Table 3.1.6.2.6 - Initial external administrators' reports—Unpaid employee entitlements (superannuation) by region " xr:uid="{378197CD-2541-4F2C-8E7D-340655B52E10}"/>
  </hyperlinks>
  <pageMargins left="0.70866141732283472" right="0.70866141732283472" top="0.74803149606299213" bottom="0.74803149606299213" header="0.31496062992125984" footer="0.31496062992125984"/>
  <pageSetup paperSize="9" scale="81" fitToHeight="0" orientation="landscape" r:id="rId2"/>
  <rowBreaks count="9" manualBreakCount="9">
    <brk id="19" max="12" man="1"/>
    <brk id="46" max="12" man="1"/>
    <brk id="73" max="11" man="1"/>
    <brk id="100" max="11" man="1"/>
    <brk id="127" max="11" man="1"/>
    <brk id="153" max="11" man="1"/>
    <brk id="180" max="11" man="1"/>
    <brk id="212" max="11" man="1"/>
    <brk id="244" max="11"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4"/>
  <sheetViews>
    <sheetView zoomScaleNormal="100" workbookViewId="0">
      <selection sqref="A1:J1"/>
    </sheetView>
  </sheetViews>
  <sheetFormatPr defaultColWidth="11.54296875" defaultRowHeight="14.5" x14ac:dyDescent="0.35"/>
  <cols>
    <col min="1" max="1" width="32.26953125" customWidth="1"/>
    <col min="2" max="10" width="10.7265625" customWidth="1"/>
    <col min="186" max="186" width="51.54296875" customWidth="1"/>
    <col min="189" max="189" width="12" customWidth="1"/>
    <col min="442" max="442" width="51.54296875" customWidth="1"/>
    <col min="445" max="445" width="12" customWidth="1"/>
    <col min="698" max="698" width="51.54296875" customWidth="1"/>
    <col min="701" max="701" width="12" customWidth="1"/>
    <col min="954" max="954" width="51.54296875" customWidth="1"/>
    <col min="957" max="957" width="12" customWidth="1"/>
    <col min="1210" max="1210" width="51.54296875" customWidth="1"/>
    <col min="1213" max="1213" width="12" customWidth="1"/>
    <col min="1466" max="1466" width="51.54296875" customWidth="1"/>
    <col min="1469" max="1469" width="12" customWidth="1"/>
    <col min="1722" max="1722" width="51.54296875" customWidth="1"/>
    <col min="1725" max="1725" width="12" customWidth="1"/>
    <col min="1978" max="1978" width="51.54296875" customWidth="1"/>
    <col min="1981" max="1981" width="12" customWidth="1"/>
    <col min="2234" max="2234" width="51.54296875" customWidth="1"/>
    <col min="2237" max="2237" width="12" customWidth="1"/>
    <col min="2490" max="2490" width="51.54296875" customWidth="1"/>
    <col min="2493" max="2493" width="12" customWidth="1"/>
    <col min="2746" max="2746" width="51.54296875" customWidth="1"/>
    <col min="2749" max="2749" width="12" customWidth="1"/>
    <col min="3002" max="3002" width="51.54296875" customWidth="1"/>
    <col min="3005" max="3005" width="12" customWidth="1"/>
    <col min="3258" max="3258" width="51.54296875" customWidth="1"/>
    <col min="3261" max="3261" width="12" customWidth="1"/>
    <col min="3514" max="3514" width="51.54296875" customWidth="1"/>
    <col min="3517" max="3517" width="12" customWidth="1"/>
    <col min="3770" max="3770" width="51.54296875" customWidth="1"/>
    <col min="3773" max="3773" width="12" customWidth="1"/>
    <col min="4026" max="4026" width="51.54296875" customWidth="1"/>
    <col min="4029" max="4029" width="12" customWidth="1"/>
    <col min="4282" max="4282" width="51.54296875" customWidth="1"/>
    <col min="4285" max="4285" width="12" customWidth="1"/>
    <col min="4538" max="4538" width="51.54296875" customWidth="1"/>
    <col min="4541" max="4541" width="12" customWidth="1"/>
    <col min="4794" max="4794" width="51.54296875" customWidth="1"/>
    <col min="4797" max="4797" width="12" customWidth="1"/>
    <col min="5050" max="5050" width="51.54296875" customWidth="1"/>
    <col min="5053" max="5053" width="12" customWidth="1"/>
    <col min="5306" max="5306" width="51.54296875" customWidth="1"/>
    <col min="5309" max="5309" width="12" customWidth="1"/>
    <col min="5562" max="5562" width="51.54296875" customWidth="1"/>
    <col min="5565" max="5565" width="12" customWidth="1"/>
    <col min="5818" max="5818" width="51.54296875" customWidth="1"/>
    <col min="5821" max="5821" width="12" customWidth="1"/>
    <col min="6074" max="6074" width="51.54296875" customWidth="1"/>
    <col min="6077" max="6077" width="12" customWidth="1"/>
    <col min="6330" max="6330" width="51.54296875" customWidth="1"/>
    <col min="6333" max="6333" width="12" customWidth="1"/>
    <col min="6586" max="6586" width="51.54296875" customWidth="1"/>
    <col min="6589" max="6589" width="12" customWidth="1"/>
    <col min="6842" max="6842" width="51.54296875" customWidth="1"/>
    <col min="6845" max="6845" width="12" customWidth="1"/>
    <col min="7098" max="7098" width="51.54296875" customWidth="1"/>
    <col min="7101" max="7101" width="12" customWidth="1"/>
    <col min="7354" max="7354" width="51.54296875" customWidth="1"/>
    <col min="7357" max="7357" width="12" customWidth="1"/>
    <col min="7610" max="7610" width="51.54296875" customWidth="1"/>
    <col min="7613" max="7613" width="12" customWidth="1"/>
    <col min="7866" max="7866" width="51.54296875" customWidth="1"/>
    <col min="7869" max="7869" width="12" customWidth="1"/>
    <col min="8122" max="8122" width="51.54296875" customWidth="1"/>
    <col min="8125" max="8125" width="12" customWidth="1"/>
    <col min="8378" max="8378" width="51.54296875" customWidth="1"/>
    <col min="8381" max="8381" width="12" customWidth="1"/>
    <col min="8634" max="8634" width="51.54296875" customWidth="1"/>
    <col min="8637" max="8637" width="12" customWidth="1"/>
    <col min="8890" max="8890" width="51.54296875" customWidth="1"/>
    <col min="8893" max="8893" width="12" customWidth="1"/>
    <col min="9146" max="9146" width="51.54296875" customWidth="1"/>
    <col min="9149" max="9149" width="12" customWidth="1"/>
    <col min="9402" max="9402" width="51.54296875" customWidth="1"/>
    <col min="9405" max="9405" width="12" customWidth="1"/>
    <col min="9658" max="9658" width="51.54296875" customWidth="1"/>
    <col min="9661" max="9661" width="12" customWidth="1"/>
    <col min="9914" max="9914" width="51.54296875" customWidth="1"/>
    <col min="9917" max="9917" width="12" customWidth="1"/>
    <col min="10170" max="10170" width="51.54296875" customWidth="1"/>
    <col min="10173" max="10173" width="12" customWidth="1"/>
    <col min="10426" max="10426" width="51.54296875" customWidth="1"/>
    <col min="10429" max="10429" width="12" customWidth="1"/>
    <col min="10682" max="10682" width="51.54296875" customWidth="1"/>
    <col min="10685" max="10685" width="12" customWidth="1"/>
    <col min="10938" max="10938" width="51.54296875" customWidth="1"/>
    <col min="10941" max="10941" width="12" customWidth="1"/>
    <col min="11194" max="11194" width="51.54296875" customWidth="1"/>
    <col min="11197" max="11197" width="12" customWidth="1"/>
    <col min="11450" max="11450" width="51.54296875" customWidth="1"/>
    <col min="11453" max="11453" width="12" customWidth="1"/>
    <col min="11706" max="11706" width="51.54296875" customWidth="1"/>
    <col min="11709" max="11709" width="12" customWidth="1"/>
    <col min="11962" max="11962" width="51.54296875" customWidth="1"/>
    <col min="11965" max="11965" width="12" customWidth="1"/>
    <col min="12218" max="12218" width="51.54296875" customWidth="1"/>
    <col min="12221" max="12221" width="12" customWidth="1"/>
    <col min="12474" max="12474" width="51.54296875" customWidth="1"/>
    <col min="12477" max="12477" width="12" customWidth="1"/>
    <col min="12730" max="12730" width="51.54296875" customWidth="1"/>
    <col min="12733" max="12733" width="12" customWidth="1"/>
    <col min="12986" max="12986" width="51.54296875" customWidth="1"/>
    <col min="12989" max="12989" width="12" customWidth="1"/>
    <col min="13242" max="13242" width="51.54296875" customWidth="1"/>
    <col min="13245" max="13245" width="12" customWidth="1"/>
    <col min="13498" max="13498" width="51.54296875" customWidth="1"/>
    <col min="13501" max="13501" width="12" customWidth="1"/>
    <col min="13754" max="13754" width="51.54296875" customWidth="1"/>
    <col min="13757" max="13757" width="12" customWidth="1"/>
    <col min="14010" max="14010" width="51.54296875" customWidth="1"/>
    <col min="14013" max="14013" width="12" customWidth="1"/>
    <col min="14266" max="14266" width="51.54296875" customWidth="1"/>
    <col min="14269" max="14269" width="12" customWidth="1"/>
    <col min="14522" max="14522" width="51.54296875" customWidth="1"/>
    <col min="14525" max="14525" width="12" customWidth="1"/>
    <col min="14778" max="14778" width="51.54296875" customWidth="1"/>
    <col min="14781" max="14781" width="12" customWidth="1"/>
    <col min="15034" max="15034" width="51.54296875" customWidth="1"/>
    <col min="15037" max="15037" width="12" customWidth="1"/>
    <col min="15290" max="15290" width="51.54296875" customWidth="1"/>
    <col min="15293" max="15293" width="12" customWidth="1"/>
    <col min="15546" max="15546" width="51.54296875" customWidth="1"/>
    <col min="15549" max="15549" width="12" customWidth="1"/>
    <col min="15802" max="15802" width="51.54296875" customWidth="1"/>
    <col min="15805" max="15805" width="12" customWidth="1"/>
    <col min="16058" max="16058" width="51.54296875" customWidth="1"/>
    <col min="16061" max="16061" width="12" customWidth="1"/>
  </cols>
  <sheetData>
    <row r="1" spans="1:12" s="15" customFormat="1" ht="75" customHeight="1" x14ac:dyDescent="0.35">
      <c r="A1" s="183"/>
      <c r="B1" s="183"/>
      <c r="C1" s="183"/>
      <c r="D1" s="183"/>
      <c r="E1" s="183"/>
      <c r="F1" s="183"/>
      <c r="G1" s="183"/>
      <c r="H1" s="183"/>
      <c r="I1" s="183"/>
      <c r="J1" s="183"/>
    </row>
    <row r="2" spans="1:12" s="15" customFormat="1" ht="15" customHeight="1" x14ac:dyDescent="0.35">
      <c r="A2" s="184" t="str">
        <f>+Contents!A2</f>
        <v>Statistics about corporate insolvency in Australia</v>
      </c>
      <c r="B2" s="184"/>
      <c r="C2" s="184"/>
      <c r="D2" s="184"/>
      <c r="E2" s="184"/>
      <c r="F2" s="184"/>
      <c r="G2" s="184"/>
      <c r="H2" s="184"/>
      <c r="I2" s="184"/>
      <c r="J2" s="184"/>
    </row>
    <row r="3" spans="1:12" s="15" customFormat="1" ht="19.5" customHeight="1" x14ac:dyDescent="0.35">
      <c r="A3" s="185" t="str">
        <f>Contents!A3</f>
        <v>Released: January 2023</v>
      </c>
      <c r="B3" s="185"/>
      <c r="C3" s="185"/>
      <c r="D3" s="185"/>
      <c r="E3" s="185"/>
      <c r="F3" s="185"/>
      <c r="G3" s="185"/>
      <c r="H3" s="185"/>
      <c r="I3" s="185"/>
      <c r="J3" s="185"/>
    </row>
    <row r="4" spans="1:12" s="15" customFormat="1" ht="26.25" customHeight="1" x14ac:dyDescent="0.35">
      <c r="A4" s="190" t="s">
        <v>277</v>
      </c>
      <c r="B4" s="190"/>
      <c r="C4" s="190"/>
      <c r="D4" s="190"/>
      <c r="E4" s="190"/>
      <c r="F4" s="190"/>
      <c r="G4" s="190"/>
      <c r="H4" s="190"/>
      <c r="I4" s="190"/>
      <c r="J4" s="190"/>
    </row>
    <row r="5" spans="1:12" s="15" customFormat="1" ht="15" customHeight="1" x14ac:dyDescent="0.35">
      <c r="A5" s="187" t="s">
        <v>14</v>
      </c>
      <c r="B5" s="186" t="s">
        <v>146</v>
      </c>
      <c r="C5" s="186"/>
      <c r="D5" s="186"/>
      <c r="E5" s="186"/>
      <c r="F5" s="186"/>
      <c r="G5" s="186"/>
      <c r="H5" s="186"/>
      <c r="I5" s="186"/>
      <c r="J5" s="186"/>
    </row>
    <row r="6" spans="1:12" s="15" customFormat="1" ht="30" x14ac:dyDescent="0.35">
      <c r="A6" s="187"/>
      <c r="B6" s="25" t="s">
        <v>147</v>
      </c>
      <c r="C6" s="25" t="s">
        <v>148</v>
      </c>
      <c r="D6" s="22" t="s">
        <v>132</v>
      </c>
      <c r="E6" s="109" t="s">
        <v>149</v>
      </c>
      <c r="F6" s="109" t="s">
        <v>123</v>
      </c>
      <c r="G6" s="22" t="s">
        <v>124</v>
      </c>
      <c r="H6" s="22" t="s">
        <v>125</v>
      </c>
      <c r="I6" s="22" t="s">
        <v>136</v>
      </c>
      <c r="J6" s="23" t="s">
        <v>45</v>
      </c>
    </row>
    <row r="7" spans="1:12" s="15" customFormat="1" x14ac:dyDescent="0.35">
      <c r="A7" s="8" t="s">
        <v>25</v>
      </c>
      <c r="B7" s="39">
        <v>451</v>
      </c>
      <c r="C7" s="39">
        <v>101</v>
      </c>
      <c r="D7" s="39">
        <v>21</v>
      </c>
      <c r="E7" s="39">
        <v>8</v>
      </c>
      <c r="F7" s="39">
        <v>16</v>
      </c>
      <c r="G7" s="39">
        <v>4</v>
      </c>
      <c r="H7" s="39">
        <v>3</v>
      </c>
      <c r="I7" s="39">
        <v>19</v>
      </c>
      <c r="J7" s="13">
        <f t="shared" ref="J7:J26" si="0">SUM(B7:I7)</f>
        <v>623</v>
      </c>
      <c r="L7" s="76"/>
    </row>
    <row r="8" spans="1:12" s="15" customFormat="1" x14ac:dyDescent="0.35">
      <c r="A8" s="8" t="s">
        <v>26</v>
      </c>
      <c r="B8" s="39">
        <v>20</v>
      </c>
      <c r="C8" s="39">
        <v>3</v>
      </c>
      <c r="D8" s="39">
        <v>0</v>
      </c>
      <c r="E8" s="39">
        <v>1</v>
      </c>
      <c r="F8" s="39">
        <v>2</v>
      </c>
      <c r="G8" s="39">
        <v>0</v>
      </c>
      <c r="H8" s="39">
        <v>0</v>
      </c>
      <c r="I8" s="39">
        <v>1</v>
      </c>
      <c r="J8" s="13">
        <f t="shared" si="0"/>
        <v>27</v>
      </c>
    </row>
    <row r="9" spans="1:12" s="15" customFormat="1" x14ac:dyDescent="0.35">
      <c r="A9" s="8" t="s">
        <v>27</v>
      </c>
      <c r="B9" s="39">
        <v>25</v>
      </c>
      <c r="C9" s="39">
        <v>6</v>
      </c>
      <c r="D9" s="39">
        <v>0</v>
      </c>
      <c r="E9" s="39">
        <v>6</v>
      </c>
      <c r="F9" s="39">
        <v>6</v>
      </c>
      <c r="G9" s="39">
        <v>2</v>
      </c>
      <c r="H9" s="39">
        <v>2</v>
      </c>
      <c r="I9" s="39">
        <v>3</v>
      </c>
      <c r="J9" s="13">
        <f t="shared" si="0"/>
        <v>50</v>
      </c>
    </row>
    <row r="10" spans="1:12" s="15" customFormat="1" x14ac:dyDescent="0.35">
      <c r="A10" s="8" t="s">
        <v>28</v>
      </c>
      <c r="B10" s="39">
        <v>33</v>
      </c>
      <c r="C10" s="39">
        <v>5</v>
      </c>
      <c r="D10" s="39">
        <v>2</v>
      </c>
      <c r="E10" s="39">
        <v>0</v>
      </c>
      <c r="F10" s="39">
        <v>1</v>
      </c>
      <c r="G10" s="39">
        <v>0</v>
      </c>
      <c r="H10" s="39">
        <v>4</v>
      </c>
      <c r="I10" s="39">
        <v>2</v>
      </c>
      <c r="J10" s="13">
        <f t="shared" si="0"/>
        <v>47</v>
      </c>
    </row>
    <row r="11" spans="1:12" s="15" customFormat="1" ht="13.15" customHeight="1" x14ac:dyDescent="0.35">
      <c r="A11" s="8" t="s">
        <v>29</v>
      </c>
      <c r="B11" s="39">
        <v>643</v>
      </c>
      <c r="C11" s="39">
        <v>125</v>
      </c>
      <c r="D11" s="39">
        <v>26</v>
      </c>
      <c r="E11" s="39">
        <v>13</v>
      </c>
      <c r="F11" s="39">
        <v>47</v>
      </c>
      <c r="G11" s="39">
        <v>14</v>
      </c>
      <c r="H11" s="39">
        <v>61</v>
      </c>
      <c r="I11" s="39">
        <v>24</v>
      </c>
      <c r="J11" s="13">
        <f t="shared" si="0"/>
        <v>953</v>
      </c>
    </row>
    <row r="12" spans="1:12" s="15" customFormat="1" x14ac:dyDescent="0.35">
      <c r="A12" s="8" t="s">
        <v>30</v>
      </c>
      <c r="B12" s="39">
        <v>52</v>
      </c>
      <c r="C12" s="39">
        <v>6</v>
      </c>
      <c r="D12" s="39">
        <v>1</v>
      </c>
      <c r="E12" s="39">
        <v>1</v>
      </c>
      <c r="F12" s="39">
        <v>1</v>
      </c>
      <c r="G12" s="39">
        <v>0</v>
      </c>
      <c r="H12" s="39">
        <v>1</v>
      </c>
      <c r="I12" s="39">
        <v>0</v>
      </c>
      <c r="J12" s="13">
        <f t="shared" si="0"/>
        <v>62</v>
      </c>
    </row>
    <row r="13" spans="1:12" s="15" customFormat="1" x14ac:dyDescent="0.35">
      <c r="A13" s="8" t="s">
        <v>31</v>
      </c>
      <c r="B13" s="39">
        <v>80</v>
      </c>
      <c r="C13" s="39">
        <v>19</v>
      </c>
      <c r="D13" s="39">
        <v>2</v>
      </c>
      <c r="E13" s="39">
        <v>3</v>
      </c>
      <c r="F13" s="39">
        <v>4</v>
      </c>
      <c r="G13" s="39">
        <v>0</v>
      </c>
      <c r="H13" s="39">
        <v>8</v>
      </c>
      <c r="I13" s="39">
        <v>1</v>
      </c>
      <c r="J13" s="13">
        <f t="shared" si="0"/>
        <v>117</v>
      </c>
    </row>
    <row r="14" spans="1:12" s="15" customFormat="1" x14ac:dyDescent="0.35">
      <c r="A14" s="8" t="s">
        <v>32</v>
      </c>
      <c r="B14" s="39">
        <v>100</v>
      </c>
      <c r="C14" s="39">
        <v>5</v>
      </c>
      <c r="D14" s="39">
        <v>7</v>
      </c>
      <c r="E14" s="39">
        <v>2</v>
      </c>
      <c r="F14" s="39">
        <v>5</v>
      </c>
      <c r="G14" s="39">
        <v>1</v>
      </c>
      <c r="H14" s="39">
        <v>6</v>
      </c>
      <c r="I14" s="39">
        <v>4</v>
      </c>
      <c r="J14" s="13">
        <f t="shared" si="0"/>
        <v>130</v>
      </c>
    </row>
    <row r="15" spans="1:12" s="15" customFormat="1" x14ac:dyDescent="0.35">
      <c r="A15" s="8" t="s">
        <v>33</v>
      </c>
      <c r="B15" s="39">
        <v>32</v>
      </c>
      <c r="C15" s="39">
        <v>7</v>
      </c>
      <c r="D15" s="39">
        <v>2</v>
      </c>
      <c r="E15" s="39">
        <v>3</v>
      </c>
      <c r="F15" s="39">
        <v>7</v>
      </c>
      <c r="G15" s="39">
        <v>2</v>
      </c>
      <c r="H15" s="39">
        <v>3</v>
      </c>
      <c r="I15" s="39">
        <v>2</v>
      </c>
      <c r="J15" s="13">
        <f t="shared" si="0"/>
        <v>58</v>
      </c>
    </row>
    <row r="16" spans="1:12" s="15" customFormat="1" x14ac:dyDescent="0.35">
      <c r="A16" s="8" t="s">
        <v>34</v>
      </c>
      <c r="B16" s="39">
        <v>80</v>
      </c>
      <c r="C16" s="39">
        <v>8</v>
      </c>
      <c r="D16" s="39">
        <v>1</v>
      </c>
      <c r="E16" s="39">
        <v>2</v>
      </c>
      <c r="F16" s="39">
        <v>3</v>
      </c>
      <c r="G16" s="39">
        <v>0</v>
      </c>
      <c r="H16" s="39">
        <v>7</v>
      </c>
      <c r="I16" s="39">
        <v>3</v>
      </c>
      <c r="J16" s="13">
        <f t="shared" si="0"/>
        <v>104</v>
      </c>
    </row>
    <row r="17" spans="1:12" s="15" customFormat="1" x14ac:dyDescent="0.35">
      <c r="A17" s="8" t="s">
        <v>35</v>
      </c>
      <c r="B17" s="39">
        <v>118</v>
      </c>
      <c r="C17" s="39">
        <v>6</v>
      </c>
      <c r="D17" s="39">
        <v>1</v>
      </c>
      <c r="E17" s="39">
        <v>3</v>
      </c>
      <c r="F17" s="39">
        <v>2</v>
      </c>
      <c r="G17" s="39">
        <v>0</v>
      </c>
      <c r="H17" s="39">
        <v>0</v>
      </c>
      <c r="I17" s="39">
        <v>1</v>
      </c>
      <c r="J17" s="13">
        <f t="shared" si="0"/>
        <v>131</v>
      </c>
    </row>
    <row r="18" spans="1:12" s="15" customFormat="1" x14ac:dyDescent="0.35">
      <c r="A18" s="8" t="s">
        <v>36</v>
      </c>
      <c r="B18" s="39">
        <v>73</v>
      </c>
      <c r="C18" s="39">
        <v>14</v>
      </c>
      <c r="D18" s="39">
        <v>4</v>
      </c>
      <c r="E18" s="39">
        <v>6</v>
      </c>
      <c r="F18" s="39">
        <v>8</v>
      </c>
      <c r="G18" s="39">
        <v>3</v>
      </c>
      <c r="H18" s="39">
        <v>1</v>
      </c>
      <c r="I18" s="39">
        <v>2</v>
      </c>
      <c r="J18" s="13">
        <f t="shared" si="0"/>
        <v>111</v>
      </c>
    </row>
    <row r="19" spans="1:12" s="15" customFormat="1" x14ac:dyDescent="0.35">
      <c r="A19" s="8" t="s">
        <v>37</v>
      </c>
      <c r="B19" s="39">
        <v>28</v>
      </c>
      <c r="C19" s="39">
        <v>0</v>
      </c>
      <c r="D19" s="39">
        <v>2</v>
      </c>
      <c r="E19" s="39">
        <v>2</v>
      </c>
      <c r="F19" s="39">
        <v>5</v>
      </c>
      <c r="G19" s="39">
        <v>2</v>
      </c>
      <c r="H19" s="39">
        <v>13</v>
      </c>
      <c r="I19" s="39">
        <v>1</v>
      </c>
      <c r="J19" s="13">
        <f t="shared" si="0"/>
        <v>53</v>
      </c>
    </row>
    <row r="20" spans="1:12" s="15" customFormat="1" x14ac:dyDescent="0.35">
      <c r="A20" s="8" t="s">
        <v>38</v>
      </c>
      <c r="B20" s="39">
        <v>864</v>
      </c>
      <c r="C20" s="39">
        <v>115</v>
      </c>
      <c r="D20" s="39">
        <v>27</v>
      </c>
      <c r="E20" s="39">
        <v>32</v>
      </c>
      <c r="F20" s="39">
        <v>46</v>
      </c>
      <c r="G20" s="39">
        <v>10</v>
      </c>
      <c r="H20" s="39">
        <v>12</v>
      </c>
      <c r="I20" s="39">
        <v>26</v>
      </c>
      <c r="J20" s="13">
        <f t="shared" si="0"/>
        <v>1132</v>
      </c>
    </row>
    <row r="21" spans="1:12" s="15" customFormat="1" x14ac:dyDescent="0.35">
      <c r="A21" s="8" t="s">
        <v>39</v>
      </c>
      <c r="B21" s="39">
        <v>46</v>
      </c>
      <c r="C21" s="39">
        <v>10</v>
      </c>
      <c r="D21" s="39">
        <v>4</v>
      </c>
      <c r="E21" s="39">
        <v>3</v>
      </c>
      <c r="F21" s="39">
        <v>5</v>
      </c>
      <c r="G21" s="39">
        <v>0</v>
      </c>
      <c r="H21" s="39">
        <v>1</v>
      </c>
      <c r="I21" s="39">
        <v>2</v>
      </c>
      <c r="J21" s="13">
        <f t="shared" si="0"/>
        <v>71</v>
      </c>
    </row>
    <row r="22" spans="1:12" s="15" customFormat="1" x14ac:dyDescent="0.35">
      <c r="A22" s="8" t="s">
        <v>40</v>
      </c>
      <c r="B22" s="39">
        <v>6</v>
      </c>
      <c r="C22" s="39">
        <v>0</v>
      </c>
      <c r="D22" s="39">
        <v>0</v>
      </c>
      <c r="E22" s="39">
        <v>0</v>
      </c>
      <c r="F22" s="39">
        <v>1</v>
      </c>
      <c r="G22" s="39">
        <v>0</v>
      </c>
      <c r="H22" s="39">
        <v>0</v>
      </c>
      <c r="I22" s="39">
        <v>0</v>
      </c>
      <c r="J22" s="13">
        <f t="shared" si="0"/>
        <v>7</v>
      </c>
    </row>
    <row r="23" spans="1:12" s="15" customFormat="1" x14ac:dyDescent="0.35">
      <c r="A23" s="8" t="s">
        <v>41</v>
      </c>
      <c r="B23" s="39">
        <v>70</v>
      </c>
      <c r="C23" s="39">
        <v>10</v>
      </c>
      <c r="D23" s="39">
        <v>3</v>
      </c>
      <c r="E23" s="39">
        <v>4</v>
      </c>
      <c r="F23" s="39">
        <v>9</v>
      </c>
      <c r="G23" s="39">
        <v>1</v>
      </c>
      <c r="H23" s="39">
        <v>4</v>
      </c>
      <c r="I23" s="39">
        <v>5</v>
      </c>
      <c r="J23" s="13">
        <f t="shared" si="0"/>
        <v>106</v>
      </c>
    </row>
    <row r="24" spans="1:12" s="15" customFormat="1" x14ac:dyDescent="0.35">
      <c r="A24" s="8" t="s">
        <v>42</v>
      </c>
      <c r="B24" s="39">
        <v>220</v>
      </c>
      <c r="C24" s="39">
        <v>43</v>
      </c>
      <c r="D24" s="39">
        <v>12</v>
      </c>
      <c r="E24" s="39">
        <v>9</v>
      </c>
      <c r="F24" s="39">
        <v>23</v>
      </c>
      <c r="G24" s="39">
        <v>7</v>
      </c>
      <c r="H24" s="39">
        <v>5</v>
      </c>
      <c r="I24" s="39">
        <v>11</v>
      </c>
      <c r="J24" s="13">
        <f t="shared" si="0"/>
        <v>330</v>
      </c>
    </row>
    <row r="25" spans="1:12" s="15" customFormat="1" x14ac:dyDescent="0.35">
      <c r="A25" s="8" t="s">
        <v>43</v>
      </c>
      <c r="B25" s="39">
        <v>114</v>
      </c>
      <c r="C25" s="39">
        <v>30</v>
      </c>
      <c r="D25" s="39">
        <v>4</v>
      </c>
      <c r="E25" s="39">
        <v>6</v>
      </c>
      <c r="F25" s="39">
        <v>10</v>
      </c>
      <c r="G25" s="39">
        <v>0</v>
      </c>
      <c r="H25" s="39">
        <v>2</v>
      </c>
      <c r="I25" s="39">
        <v>10</v>
      </c>
      <c r="J25" s="13">
        <f t="shared" si="0"/>
        <v>176</v>
      </c>
    </row>
    <row r="26" spans="1:12" s="15" customFormat="1" x14ac:dyDescent="0.35">
      <c r="A26" s="8" t="s">
        <v>44</v>
      </c>
      <c r="B26" s="39">
        <v>43</v>
      </c>
      <c r="C26" s="39">
        <v>20</v>
      </c>
      <c r="D26" s="39">
        <v>4</v>
      </c>
      <c r="E26" s="39">
        <v>7</v>
      </c>
      <c r="F26" s="39">
        <v>11</v>
      </c>
      <c r="G26" s="39">
        <v>3</v>
      </c>
      <c r="H26" s="39">
        <v>0</v>
      </c>
      <c r="I26" s="39">
        <v>2</v>
      </c>
      <c r="J26" s="13">
        <f t="shared" si="0"/>
        <v>90</v>
      </c>
    </row>
    <row r="27" spans="1:12" s="15" customFormat="1" x14ac:dyDescent="0.35">
      <c r="A27" s="24" t="s">
        <v>45</v>
      </c>
      <c r="B27" s="165">
        <f t="shared" ref="B27:J27" si="1">SUM(B7:B26)</f>
        <v>3098</v>
      </c>
      <c r="C27" s="30">
        <f t="shared" si="1"/>
        <v>533</v>
      </c>
      <c r="D27" s="30">
        <f t="shared" si="1"/>
        <v>123</v>
      </c>
      <c r="E27" s="30">
        <f t="shared" si="1"/>
        <v>111</v>
      </c>
      <c r="F27" s="30">
        <f t="shared" si="1"/>
        <v>212</v>
      </c>
      <c r="G27" s="30">
        <f t="shared" si="1"/>
        <v>49</v>
      </c>
      <c r="H27" s="30">
        <f t="shared" si="1"/>
        <v>133</v>
      </c>
      <c r="I27" s="30">
        <f t="shared" si="1"/>
        <v>119</v>
      </c>
      <c r="J27" s="30">
        <f t="shared" si="1"/>
        <v>4378</v>
      </c>
    </row>
    <row r="28" spans="1:12" s="15" customFormat="1" ht="30" customHeight="1" x14ac:dyDescent="0.35">
      <c r="A28" s="191"/>
      <c r="B28" s="191"/>
      <c r="C28" s="191"/>
      <c r="D28" s="191"/>
      <c r="E28" s="191"/>
      <c r="F28" s="191"/>
      <c r="G28" s="191"/>
      <c r="H28" s="191"/>
      <c r="I28" s="191"/>
      <c r="J28" s="191"/>
    </row>
    <row r="29" spans="1:12" s="15" customFormat="1" ht="27.75" customHeight="1" x14ac:dyDescent="0.35">
      <c r="A29" s="190" t="s">
        <v>278</v>
      </c>
      <c r="B29" s="190"/>
      <c r="C29" s="190"/>
      <c r="D29" s="190"/>
      <c r="E29" s="190"/>
      <c r="F29" s="190"/>
      <c r="G29" s="190"/>
      <c r="H29" s="190"/>
      <c r="I29" s="190"/>
      <c r="J29" s="190"/>
    </row>
    <row r="30" spans="1:12" s="15" customFormat="1" ht="15" customHeight="1" x14ac:dyDescent="0.35">
      <c r="A30" s="187" t="s">
        <v>13</v>
      </c>
      <c r="B30" s="186" t="s">
        <v>146</v>
      </c>
      <c r="C30" s="186"/>
      <c r="D30" s="186"/>
      <c r="E30" s="186"/>
      <c r="F30" s="186"/>
      <c r="G30" s="186"/>
      <c r="H30" s="186"/>
      <c r="I30" s="186"/>
      <c r="J30" s="186"/>
    </row>
    <row r="31" spans="1:12" s="15" customFormat="1" ht="30" x14ac:dyDescent="0.35">
      <c r="A31" s="187"/>
      <c r="B31" s="25" t="s">
        <v>147</v>
      </c>
      <c r="C31" s="25" t="s">
        <v>148</v>
      </c>
      <c r="D31" s="22" t="s">
        <v>132</v>
      </c>
      <c r="E31" s="109" t="s">
        <v>149</v>
      </c>
      <c r="F31" s="109" t="s">
        <v>123</v>
      </c>
      <c r="G31" s="22" t="s">
        <v>124</v>
      </c>
      <c r="H31" s="22" t="s">
        <v>125</v>
      </c>
      <c r="I31" s="22" t="s">
        <v>136</v>
      </c>
      <c r="J31" s="23" t="s">
        <v>45</v>
      </c>
    </row>
    <row r="32" spans="1:12" s="15" customFormat="1" x14ac:dyDescent="0.35">
      <c r="A32" s="8" t="s">
        <v>15</v>
      </c>
      <c r="B32" s="12">
        <v>52</v>
      </c>
      <c r="C32" s="12">
        <v>12</v>
      </c>
      <c r="D32" s="12">
        <v>3</v>
      </c>
      <c r="E32" s="12">
        <v>2</v>
      </c>
      <c r="F32" s="12">
        <v>4</v>
      </c>
      <c r="G32" s="12">
        <v>0</v>
      </c>
      <c r="H32" s="12">
        <v>0</v>
      </c>
      <c r="I32" s="12">
        <v>5</v>
      </c>
      <c r="J32" s="13">
        <f t="shared" ref="J32:J40" si="2">SUM(B32:I32)</f>
        <v>78</v>
      </c>
      <c r="L32" s="13"/>
    </row>
    <row r="33" spans="1:12" s="15" customFormat="1" x14ac:dyDescent="0.35">
      <c r="A33" s="8" t="s">
        <v>16</v>
      </c>
      <c r="B33" s="12">
        <v>1327</v>
      </c>
      <c r="C33" s="12">
        <v>202</v>
      </c>
      <c r="D33" s="12">
        <v>44</v>
      </c>
      <c r="E33" s="12">
        <v>34</v>
      </c>
      <c r="F33" s="12">
        <v>65</v>
      </c>
      <c r="G33" s="12">
        <v>22</v>
      </c>
      <c r="H33" s="12">
        <v>55</v>
      </c>
      <c r="I33" s="12">
        <v>47</v>
      </c>
      <c r="J33" s="13">
        <f t="shared" si="2"/>
        <v>1796</v>
      </c>
      <c r="L33" s="13"/>
    </row>
    <row r="34" spans="1:12" s="15" customFormat="1" x14ac:dyDescent="0.35">
      <c r="A34" s="8" t="s">
        <v>17</v>
      </c>
      <c r="B34" s="12">
        <v>10</v>
      </c>
      <c r="C34" s="12">
        <v>3</v>
      </c>
      <c r="D34" s="12">
        <v>4</v>
      </c>
      <c r="E34" s="12">
        <v>0</v>
      </c>
      <c r="F34" s="12">
        <v>2</v>
      </c>
      <c r="G34" s="12">
        <v>0</v>
      </c>
      <c r="H34" s="12">
        <v>0</v>
      </c>
      <c r="I34" s="12">
        <v>0</v>
      </c>
      <c r="J34" s="13">
        <f t="shared" si="2"/>
        <v>19</v>
      </c>
      <c r="L34" s="13"/>
    </row>
    <row r="35" spans="1:12" s="15" customFormat="1" x14ac:dyDescent="0.35">
      <c r="A35" s="8" t="s">
        <v>18</v>
      </c>
      <c r="B35" s="12">
        <v>565</v>
      </c>
      <c r="C35" s="12">
        <v>126</v>
      </c>
      <c r="D35" s="12">
        <v>25</v>
      </c>
      <c r="E35" s="12">
        <v>28</v>
      </c>
      <c r="F35" s="12">
        <v>53</v>
      </c>
      <c r="G35" s="12">
        <v>7</v>
      </c>
      <c r="H35" s="12">
        <v>7</v>
      </c>
      <c r="I35" s="12">
        <v>38</v>
      </c>
      <c r="J35" s="13">
        <f t="shared" si="2"/>
        <v>849</v>
      </c>
      <c r="L35" s="13"/>
    </row>
    <row r="36" spans="1:12" s="15" customFormat="1" ht="13.15" customHeight="1" x14ac:dyDescent="0.35">
      <c r="A36" s="8" t="s">
        <v>19</v>
      </c>
      <c r="B36" s="12">
        <v>110</v>
      </c>
      <c r="C36" s="12">
        <v>18</v>
      </c>
      <c r="D36" s="12">
        <v>7</v>
      </c>
      <c r="E36" s="12">
        <v>3</v>
      </c>
      <c r="F36" s="12">
        <v>10</v>
      </c>
      <c r="G36" s="12">
        <v>0</v>
      </c>
      <c r="H36" s="12">
        <v>2</v>
      </c>
      <c r="I36" s="12">
        <v>1</v>
      </c>
      <c r="J36" s="13">
        <f t="shared" si="2"/>
        <v>151</v>
      </c>
      <c r="L36" s="13"/>
    </row>
    <row r="37" spans="1:12" s="15" customFormat="1" x14ac:dyDescent="0.35">
      <c r="A37" s="8" t="s">
        <v>20</v>
      </c>
      <c r="B37" s="12">
        <v>9</v>
      </c>
      <c r="C37" s="12">
        <v>5</v>
      </c>
      <c r="D37" s="12">
        <v>0</v>
      </c>
      <c r="E37" s="12">
        <v>1</v>
      </c>
      <c r="F37" s="12">
        <v>2</v>
      </c>
      <c r="G37" s="12">
        <v>0</v>
      </c>
      <c r="H37" s="12">
        <v>0</v>
      </c>
      <c r="I37" s="12">
        <v>0</v>
      </c>
      <c r="J37" s="13">
        <f t="shared" si="2"/>
        <v>17</v>
      </c>
      <c r="L37" s="13"/>
    </row>
    <row r="38" spans="1:12" s="15" customFormat="1" x14ac:dyDescent="0.35">
      <c r="A38" s="8" t="s">
        <v>21</v>
      </c>
      <c r="B38" s="12">
        <v>759</v>
      </c>
      <c r="C38" s="12">
        <v>128</v>
      </c>
      <c r="D38" s="12">
        <v>31</v>
      </c>
      <c r="E38" s="12">
        <v>29</v>
      </c>
      <c r="F38" s="12">
        <v>57</v>
      </c>
      <c r="G38" s="12">
        <v>17</v>
      </c>
      <c r="H38" s="12">
        <v>49</v>
      </c>
      <c r="I38" s="12">
        <v>25</v>
      </c>
      <c r="J38" s="13">
        <f t="shared" si="2"/>
        <v>1095</v>
      </c>
      <c r="L38" s="13"/>
    </row>
    <row r="39" spans="1:12" s="15" customFormat="1" x14ac:dyDescent="0.35">
      <c r="A39" s="8" t="s">
        <v>22</v>
      </c>
      <c r="B39" s="12">
        <v>266</v>
      </c>
      <c r="C39" s="12">
        <v>39</v>
      </c>
      <c r="D39" s="12">
        <v>9</v>
      </c>
      <c r="E39" s="12">
        <v>14</v>
      </c>
      <c r="F39" s="12">
        <v>19</v>
      </c>
      <c r="G39" s="12">
        <v>3</v>
      </c>
      <c r="H39" s="12">
        <v>20</v>
      </c>
      <c r="I39" s="12">
        <v>3</v>
      </c>
      <c r="J39" s="13">
        <f t="shared" si="2"/>
        <v>373</v>
      </c>
      <c r="L39" s="13"/>
    </row>
    <row r="40" spans="1:12" s="15" customFormat="1" x14ac:dyDescent="0.35">
      <c r="A40" s="24" t="s">
        <v>45</v>
      </c>
      <c r="B40" s="30">
        <f t="shared" ref="B40:I40" si="3">SUM(B32:B39)</f>
        <v>3098</v>
      </c>
      <c r="C40" s="30">
        <f t="shared" si="3"/>
        <v>533</v>
      </c>
      <c r="D40" s="30">
        <f t="shared" si="3"/>
        <v>123</v>
      </c>
      <c r="E40" s="30">
        <f t="shared" si="3"/>
        <v>111</v>
      </c>
      <c r="F40" s="30">
        <f t="shared" si="3"/>
        <v>212</v>
      </c>
      <c r="G40" s="30">
        <f t="shared" si="3"/>
        <v>49</v>
      </c>
      <c r="H40" s="30">
        <f t="shared" si="3"/>
        <v>133</v>
      </c>
      <c r="I40" s="30">
        <f t="shared" si="3"/>
        <v>119</v>
      </c>
      <c r="J40" s="30">
        <f t="shared" si="2"/>
        <v>4378</v>
      </c>
    </row>
    <row r="42" spans="1:12" s="122" customFormat="1" x14ac:dyDescent="0.35">
      <c r="A42" s="71" t="str">
        <f>+'3.1.1'!A29</f>
        <v>Note: Statistics after 28 March 2020 by region are based upon 'principal place of business' and not 'registered office'.</v>
      </c>
    </row>
    <row r="43" spans="1:12" s="122" customFormat="1" x14ac:dyDescent="0.35">
      <c r="A43" s="71"/>
    </row>
    <row r="44" spans="1:12" x14ac:dyDescent="0.35">
      <c r="A44" s="11" t="s">
        <v>12</v>
      </c>
    </row>
  </sheetData>
  <sortState xmlns:xlrd2="http://schemas.microsoft.com/office/spreadsheetml/2017/richdata2" ref="O9:V27">
    <sortCondition ref="O9:O27"/>
  </sortState>
  <mergeCells count="10">
    <mergeCell ref="A29:J29"/>
    <mergeCell ref="A5:A6"/>
    <mergeCell ref="A30:A31"/>
    <mergeCell ref="A1:J1"/>
    <mergeCell ref="A2:J2"/>
    <mergeCell ref="A3:J3"/>
    <mergeCell ref="A4:J4"/>
    <mergeCell ref="B5:J5"/>
    <mergeCell ref="B30:J30"/>
    <mergeCell ref="A28:J28"/>
  </mergeCells>
  <hyperlinks>
    <hyperlink ref="A44" r:id="rId1" xr:uid="{00000000-0004-0000-0800-000000000000}"/>
  </hyperlinks>
  <pageMargins left="0.70866141732283472" right="0.70866141732283472" top="0.74803149606299213" bottom="0.74803149606299213" header="0.31496062992125984" footer="0.31496062992125984"/>
  <pageSetup paperSize="9" fitToHeight="0" orientation="landscape" r:id="rId2"/>
  <rowBreaks count="1" manualBreakCount="1">
    <brk id="27" max="9" man="1"/>
  </rowBreaks>
  <ignoredErrors>
    <ignoredError sqref="B27 B40" formulaRange="1"/>
    <ignoredError sqref="B6 B31:D31 G31:I31" numberStoredAsText="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file>

<file path=customXml/item3.xml><?xml version="1.0" encoding="utf-8"?>
<?mso-contentType ?>
<SharedContentType xmlns="Microsoft.SharePoint.Taxonomy.ContentTypeSync" SourceId="af302855-5de3-48f9-83c2-fc1acc0f760b" ContentTypeId="0x010100B5F685A1365F544391EF8C813B164F3A" PreviousValue="false"/>
</file>

<file path=customXml/item4.xml><?xml version="1.0" encoding="utf-8"?>
<ct:contentTypeSchema xmlns:ct="http://schemas.microsoft.com/office/2006/metadata/contentType" xmlns:ma="http://schemas.microsoft.com/office/2006/metadata/properties/metaAttributes" ct:_="" ma:_="" ma:contentTypeName="ASIC Document" ma:contentTypeID="0x010100B5F685A1365F544391EF8C813B164F3A00129821EAC5878D4DB5E4D6DE3D01A3AA" ma:contentTypeVersion="21" ma:contentTypeDescription="" ma:contentTypeScope="" ma:versionID="91c1cdc64131a5f955959daa01b299ac">
  <xsd:schema xmlns:xsd="http://www.w3.org/2001/XMLSchema" xmlns:xs="http://www.w3.org/2001/XMLSchema" xmlns:p="http://schemas.microsoft.com/office/2006/metadata/properties" xmlns:ns2="db2b92ca-6ed0-4085-802d-4c686a2e8c3f" xmlns:ns3="1d6a54bf-b2be-4acb-9625-890a1b7e0238" xmlns:ns4="eb44715b-cd74-4c79-92c4-f0e9f1a86440" targetNamespace="http://schemas.microsoft.com/office/2006/metadata/properties" ma:root="true" ma:fieldsID="cb1f824d1d4bef3a8c33eff9124fcca2" ns2:_="" ns3:_="" ns4:_="">
    <xsd:import namespace="db2b92ca-6ed0-4085-802d-4c686a2e8c3f"/>
    <xsd:import namespace="1d6a54bf-b2be-4acb-9625-890a1b7e0238"/>
    <xsd:import namespace="eb44715b-cd74-4c79-92c4-f0e9f1a86440"/>
    <xsd:element name="properties">
      <xsd:complexType>
        <xsd:sequence>
          <xsd:element name="documentManagement">
            <xsd:complexType>
              <xsd:all>
                <xsd:element ref="ns2:NAPReason" minOccurs="0"/>
                <xsd:element ref="ns2:p1abb5e704a84578aa4b8ef0390c3b25" minOccurs="0"/>
                <xsd:element ref="ns2:TaxCatchAll" minOccurs="0"/>
                <xsd:element ref="ns2:TaxCatchAllLabel" minOccurs="0"/>
                <xsd:element ref="ns2:DocumentNotes" minOccurs="0"/>
                <xsd:element ref="ns3:MediaServiceFastMetadata" minOccurs="0"/>
                <xsd:element ref="ns3:MediaServiceMetadata"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b92ca-6ed0-4085-802d-4c686a2e8c3f" elementFormDefault="qualified">
    <xsd:import namespace="http://schemas.microsoft.com/office/2006/documentManagement/types"/>
    <xsd:import namespace="http://schemas.microsoft.com/office/infopath/2007/PartnerControls"/>
    <xsd:element name="NAPReason" ma:index="8" nillable="true" ma:displayName="NAP Reason" ma:internalName="NAPReason">
      <xsd:simpleType>
        <xsd:restriction base="dms:Choice">
          <xsd:enumeration value="Created in error"/>
          <xsd:enumeration value="Low risk email, calendar entry or alert"/>
          <xsd:enumeration value="Copy kept for reference only"/>
          <xsd:enumeration value="Duplicate"/>
          <xsd:enumeration value="Rough working paper or calculations"/>
          <xsd:enumeration value="Draft not intended for further use"/>
          <xsd:enumeration value="Externally published material"/>
          <xsd:enumeration value="Unofficial information"/>
        </xsd:restriction>
      </xsd:simpleType>
    </xsd:element>
    <xsd:element name="p1abb5e704a84578aa4b8ef0390c3b25" ma:index="9" ma:taxonomy="true" ma:internalName="p1abb5e704a84578aa4b8ef0390c3b25" ma:taxonomyFieldName="SecurityClassification" ma:displayName="Security Classification" ma:readOnly="false" ma:fieldId="{91abb5e7-04a8-4578-aa4b-8ef0390c3b25}" ma:sspId="af302855-5de3-48f9-83c2-fc1acc0f760b" ma:termSetId="1d2f2699-c9ac-44b7-aa84-d64945e6f0bf"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3046626-ced4-43a5-bd99-cf945da47645}" ma:internalName="TaxCatchAll" ma:showField="CatchAllData" ma:web="eb44715b-cd74-4c79-92c4-f0e9f1a8644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3046626-ced4-43a5-bd99-cf945da47645}" ma:internalName="TaxCatchAllLabel" ma:readOnly="true" ma:showField="CatchAllDataLabel" ma:web="eb44715b-cd74-4c79-92c4-f0e9f1a86440">
      <xsd:complexType>
        <xsd:complexContent>
          <xsd:extension base="dms:MultiChoiceLookup">
            <xsd:sequence>
              <xsd:element name="Value" type="dms:Lookup" maxOccurs="unbounded" minOccurs="0" nillable="true"/>
            </xsd:sequence>
          </xsd:extension>
        </xsd:complexContent>
      </xsd:complexType>
    </xsd:element>
    <xsd:element name="DocumentNotes" ma:index="13" nillable="true" ma:displayName="Document Notes" ma:internalName="Document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6a54bf-b2be-4acb-9625-890a1b7e0238" elementFormDefault="qualified">
    <xsd:import namespace="http://schemas.microsoft.com/office/2006/documentManagement/types"/>
    <xsd:import namespace="http://schemas.microsoft.com/office/infopath/2007/PartnerControls"/>
    <xsd:element name="MediaServiceFastMetadata" ma:index="14" nillable="true" ma:displayName="MediaServiceFastMetadata" ma:hidden="true" ma:internalName="MediaServiceFastMetadata" ma:readOnly="true">
      <xsd:simpleType>
        <xsd:restriction base="dms:Note"/>
      </xsd:simpleType>
    </xsd:element>
    <xsd:element name="MediaServiceMetadata" ma:index="15" nillable="true" ma:displayName="MediaServiceMetadata" ma:hidden="true" ma:internalName="MediaService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44715b-cd74-4c79-92c4-f0e9f1a86440"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db2b92ca-6ed0-4085-802d-4c686a2e8c3f">
      <Value>1</Value>
    </TaxCatchAll>
    <p1abb5e704a84578aa4b8ef0390c3b25 xmlns="db2b92ca-6ed0-4085-802d-4c686a2e8c3f">
      <Terms xmlns="http://schemas.microsoft.com/office/infopath/2007/PartnerControls">
        <TermInfo xmlns="http://schemas.microsoft.com/office/infopath/2007/PartnerControls">
          <TermName xmlns="http://schemas.microsoft.com/office/infopath/2007/PartnerControls">OFFICIAL - Sensitive</TermName>
          <TermId xmlns="http://schemas.microsoft.com/office/infopath/2007/PartnerControls">6eccc17f-024b-41b0-b6b1-faf98d2aff85</TermId>
        </TermInfo>
      </Terms>
    </p1abb5e704a84578aa4b8ef0390c3b25>
    <DocumentNotes xmlns="db2b92ca-6ed0-4085-802d-4c686a2e8c3f" xsi:nil="true"/>
    <NAPReason xmlns="db2b92ca-6ed0-4085-802d-4c686a2e8c3f" xsi:nil="true"/>
    <_dlc_DocId xmlns="eb44715b-cd74-4c79-92c4-f0e9f1a86440">001052-1204152581-63</_dlc_DocId>
    <_dlc_DocIdUrl xmlns="eb44715b-cd74-4c79-92c4-f0e9f1a86440">
      <Url>https://asiclink.sharepoint.com/teams/001052/_layouts/15/DocIdRedir.aspx?ID=001052-1204152581-63</Url>
      <Description>001052-1204152581-63</Description>
    </_dlc_DocIdUrl>
  </documentManagement>
</p:properties>
</file>

<file path=customXml/itemProps1.xml><?xml version="1.0" encoding="utf-8"?>
<ds:datastoreItem xmlns:ds="http://schemas.openxmlformats.org/officeDocument/2006/customXml" ds:itemID="{910AF7F0-EACA-4D7E-A7DF-2320A162477F}">
  <ds:schemaRefs>
    <ds:schemaRef ds:uri="http://schemas.microsoft.com/sharepoint/events"/>
  </ds:schemaRefs>
</ds:datastoreItem>
</file>

<file path=customXml/itemProps2.xml><?xml version="1.0" encoding="utf-8"?>
<ds:datastoreItem xmlns:ds="http://schemas.openxmlformats.org/officeDocument/2006/customXml" ds:itemID="{55CA2569-1D15-490B-A903-960BC75636F8}">
  <ds:schemaRefs>
    <ds:schemaRef ds:uri="http://schemas.microsoft.com/sharepoint/v3/contenttype/forms"/>
  </ds:schemaRefs>
</ds:datastoreItem>
</file>

<file path=customXml/itemProps3.xml><?xml version="1.0" encoding="utf-8"?>
<ds:datastoreItem xmlns:ds="http://schemas.openxmlformats.org/officeDocument/2006/customXml" ds:itemID="{5E3DB4E5-80C4-44B6-840F-EB43F166F240}">
  <ds:schemaRefs>
    <ds:schemaRef ds:uri="Microsoft.SharePoint.Taxonomy.ContentTypeSync"/>
  </ds:schemaRefs>
</ds:datastoreItem>
</file>

<file path=customXml/itemProps4.xml><?xml version="1.0" encoding="utf-8"?>
<ds:datastoreItem xmlns:ds="http://schemas.openxmlformats.org/officeDocument/2006/customXml" ds:itemID="{DC1B3F39-F87C-4275-8B5A-3EEC03EAE8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b92ca-6ed0-4085-802d-4c686a2e8c3f"/>
    <ds:schemaRef ds:uri="1d6a54bf-b2be-4acb-9625-890a1b7e0238"/>
    <ds:schemaRef ds:uri="eb44715b-cd74-4c79-92c4-f0e9f1a864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35C8EB3-DACC-42B3-AD1F-CAFAA18F8BCA}">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eb44715b-cd74-4c79-92c4-f0e9f1a86440"/>
    <ds:schemaRef ds:uri="db2b92ca-6ed0-4085-802d-4c686a2e8c3f"/>
    <ds:schemaRef ds:uri="1d6a54bf-b2be-4acb-9625-890a1b7e023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Contents</vt:lpstr>
      <vt:lpstr>3.1.1</vt:lpstr>
      <vt:lpstr>3.1.2</vt:lpstr>
      <vt:lpstr>3.1.3</vt:lpstr>
      <vt:lpstr>3.1.4.1 &amp; 3.1.4.2.</vt:lpstr>
      <vt:lpstr>3.1.4</vt:lpstr>
      <vt:lpstr>3.1.5</vt:lpstr>
      <vt:lpstr>3.1.6</vt:lpstr>
      <vt:lpstr>3.1.7</vt:lpstr>
      <vt:lpstr>3.1.8</vt:lpstr>
      <vt:lpstr>3.1.9</vt:lpstr>
      <vt:lpstr> 3.1.10</vt:lpstr>
      <vt:lpstr>3.1.11</vt:lpstr>
      <vt:lpstr>' 3.1.10'!Print_Area</vt:lpstr>
      <vt:lpstr>'3.1.1'!Print_Area</vt:lpstr>
      <vt:lpstr>'3.1.11'!Print_Area</vt:lpstr>
      <vt:lpstr>'3.1.2'!Print_Area</vt:lpstr>
      <vt:lpstr>'3.1.3'!Print_Area</vt:lpstr>
      <vt:lpstr>'3.1.4.1 &amp; 3.1.4.2.'!Print_Area</vt:lpstr>
      <vt:lpstr>'3.1.5'!Print_Area</vt:lpstr>
      <vt:lpstr>'3.1.6'!Print_Area</vt:lpstr>
      <vt:lpstr>'3.1.7'!Print_Area</vt:lpstr>
      <vt:lpstr>'3.1.8'!Print_Area</vt:lpstr>
      <vt:lpstr>'3.1.9'!Print_Area</vt:lpstr>
      <vt:lpstr>Contents!Print_Area</vt:lpstr>
    </vt:vector>
  </TitlesOfParts>
  <Manager/>
  <Company>ASIC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2020-2021 ASIC-Insolvency-statistics-series 3.1.xlsx</dc:title>
  <dc:subject/>
  <cp:keywords/>
  <dc:description/>
  <cp:revision/>
  <dcterms:created xsi:type="dcterms:W3CDTF">2010-10-18T01:28:27Z</dcterms:created>
  <dcterms:modified xsi:type="dcterms:W3CDTF">2023-01-12T21:52:55Z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B1039153</vt:lpwstr>
  </property>
  <property fmtid="{D5CDD505-2E9C-101B-9397-08002B2CF9AE}" pid="4" name="Objective-Title">
    <vt:lpwstr>2014-2015 ASIC-Insolvency-statistics-series3.1</vt:lpwstr>
  </property>
  <property fmtid="{D5CDD505-2E9C-101B-9397-08002B2CF9AE}" pid="5" name="Objective-Comment">
    <vt:lpwstr>
    </vt:lpwstr>
  </property>
  <property fmtid="{D5CDD505-2E9C-101B-9397-08002B2CF9AE}" pid="6" name="Objective-CreationStamp">
    <vt:filetime>2015-09-09T00:42:30Z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2016-01-22T16:20:12Z</vt:filetime>
  </property>
  <property fmtid="{D5CDD505-2E9C-101B-9397-08002B2CF9AE}" pid="10" name="Objective-ModificationStamp">
    <vt:filetime>2016-01-22T15:33:47Z</vt:filetime>
  </property>
  <property fmtid="{D5CDD505-2E9C-101B-9397-08002B2CF9AE}" pid="11" name="Objective-Owner">
    <vt:lpwstr>Catrina Orr</vt:lpwstr>
  </property>
  <property fmtid="{D5CDD505-2E9C-101B-9397-08002B2CF9AE}" pid="12" name="Objective-Path">
    <vt:lpwstr>BCS:ASIC:REGULATION &amp; COMPLIANCE:Reporting:Insolvency Practitioners - External Administrators' Reports:2015 External Administrators reports:</vt:lpwstr>
  </property>
  <property fmtid="{D5CDD505-2E9C-101B-9397-08002B2CF9AE}" pid="13" name="Objective-Parent">
    <vt:lpwstr>2015 External Administrators reports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i4>17</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IN-CONFIDENCE]</vt:lpwstr>
  </property>
  <property fmtid="{D5CDD505-2E9C-101B-9397-08002B2CF9AE}" pid="20" name="Objective-Caveats">
    <vt:lpwstr>
    </vt:lpwstr>
  </property>
  <property fmtid="{D5CDD505-2E9C-101B-9397-08002B2CF9AE}" pid="21" name="Objective-Category [system]">
    <vt:lpwstr>
    </vt:lpwstr>
  </property>
  <property fmtid="{D5CDD505-2E9C-101B-9397-08002B2CF9AE}" pid="22" name="RecordPoint_SubmissionDate">
    <vt:lpwstr/>
  </property>
  <property fmtid="{D5CDD505-2E9C-101B-9397-08002B2CF9AE}" pid="23" name="RecordPoint_RecordNumberSubmitted">
    <vt:lpwstr>R20220000858856</vt:lpwstr>
  </property>
  <property fmtid="{D5CDD505-2E9C-101B-9397-08002B2CF9AE}" pid="24" name="ContentTypeId">
    <vt:lpwstr>0x010100B5F685A1365F544391EF8C813B164F3A00129821EAC5878D4DB5E4D6DE3D01A3AA</vt:lpwstr>
  </property>
  <property fmtid="{D5CDD505-2E9C-101B-9397-08002B2CF9AE}" pid="25" name="RecordPoint_ActiveItemWebId">
    <vt:lpwstr>{5e2ffa49-0319-40ff-b91c-315abd817404}</vt:lpwstr>
  </property>
  <property fmtid="{D5CDD505-2E9C-101B-9397-08002B2CF9AE}" pid="26" name="SecurityClassification">
    <vt:lpwstr>1;#OFFICIAL - Sensitive|6eccc17f-024b-41b0-b6b1-faf98d2aff85</vt:lpwstr>
  </property>
  <property fmtid="{D5CDD505-2E9C-101B-9397-08002B2CF9AE}" pid="27" name="RecordPoint_WorkflowType">
    <vt:lpwstr>ActiveSubmitStub</vt:lpwstr>
  </property>
  <property fmtid="{D5CDD505-2E9C-101B-9397-08002B2CF9AE}" pid="28" name="RecordPoint_ActiveItemSiteId">
    <vt:lpwstr>{2b671c10-e4a0-4000-aadb-76c91cc22cb4}</vt:lpwstr>
  </property>
  <property fmtid="{D5CDD505-2E9C-101B-9397-08002B2CF9AE}" pid="29" name="RecordPoint_ActiveItemListId">
    <vt:lpwstr>{df073a32-fb79-4245-b802-9c451f04249d}</vt:lpwstr>
  </property>
  <property fmtid="{D5CDD505-2E9C-101B-9397-08002B2CF9AE}" pid="30" name="RecordPoint_ActiveItemUniqueId">
    <vt:lpwstr>{a0ae0dd1-9e75-4543-aef6-86046e64e529}</vt:lpwstr>
  </property>
  <property fmtid="{D5CDD505-2E9C-101B-9397-08002B2CF9AE}" pid="31" name="RecordPoint_SubmissionCompleted">
    <vt:lpwstr>2022-01-18T16:37:12.2125538+11:00</vt:lpwstr>
  </property>
  <property fmtid="{D5CDD505-2E9C-101B-9397-08002B2CF9AE}" pid="32" name="RecordPoint_RecordFormat">
    <vt:lpwstr/>
  </property>
  <property fmtid="{D5CDD505-2E9C-101B-9397-08002B2CF9AE}" pid="33" name="bb01e81e06614cfdb08b6d47c8bf5851">
    <vt:lpwstr/>
  </property>
  <property fmtid="{D5CDD505-2E9C-101B-9397-08002B2CF9AE}" pid="34" name="Period">
    <vt:lpwstr/>
  </property>
  <property fmtid="{D5CDD505-2E9C-101B-9397-08002B2CF9AE}" pid="35" name="Order">
    <vt:r8>109700</vt:r8>
  </property>
  <property fmtid="{D5CDD505-2E9C-101B-9397-08002B2CF9AE}" pid="36" name="_dlc_DocIdItemGuid">
    <vt:lpwstr>504b45f9-6ea6-4c80-b730-fa332789873a</vt:lpwstr>
  </property>
  <property fmtid="{D5CDD505-2E9C-101B-9397-08002B2CF9AE}" pid="37" name="MSIP_Label_a6aead41-07f8-4767-ac8e-ef1c9c793766_Enabled">
    <vt:lpwstr>true</vt:lpwstr>
  </property>
  <property fmtid="{D5CDD505-2E9C-101B-9397-08002B2CF9AE}" pid="38" name="MSIP_Label_a6aead41-07f8-4767-ac8e-ef1c9c793766_SetDate">
    <vt:lpwstr>2022-06-22T00:55:28Z</vt:lpwstr>
  </property>
  <property fmtid="{D5CDD505-2E9C-101B-9397-08002B2CF9AE}" pid="39" name="MSIP_Label_a6aead41-07f8-4767-ac8e-ef1c9c793766_Method">
    <vt:lpwstr>Standard</vt:lpwstr>
  </property>
  <property fmtid="{D5CDD505-2E9C-101B-9397-08002B2CF9AE}" pid="40" name="MSIP_Label_a6aead41-07f8-4767-ac8e-ef1c9c793766_Name">
    <vt:lpwstr>OFFICIAL</vt:lpwstr>
  </property>
  <property fmtid="{D5CDD505-2E9C-101B-9397-08002B2CF9AE}" pid="41" name="MSIP_Label_a6aead41-07f8-4767-ac8e-ef1c9c793766_SiteId">
    <vt:lpwstr>5f1de7c6-55cd-4bb2-902d-514c78cf10f4</vt:lpwstr>
  </property>
  <property fmtid="{D5CDD505-2E9C-101B-9397-08002B2CF9AE}" pid="42" name="MSIP_Label_a6aead41-07f8-4767-ac8e-ef1c9c793766_ActionId">
    <vt:lpwstr>2edc5386-6514-42a8-9cb1-b80268e06281</vt:lpwstr>
  </property>
  <property fmtid="{D5CDD505-2E9C-101B-9397-08002B2CF9AE}" pid="43" name="MSIP_Label_a6aead41-07f8-4767-ac8e-ef1c9c793766_ContentBits">
    <vt:lpwstr>0</vt:lpwstr>
  </property>
</Properties>
</file>