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Publishing\Final versions\Insolvency statistics\3 - Series 3\2023\"/>
    </mc:Choice>
  </mc:AlternateContent>
  <xr:revisionPtr revIDLastSave="0" documentId="13_ncr:1_{6EF2B7CA-A0FA-429A-A58B-914C09D572EA}" xr6:coauthVersionLast="47" xr6:coauthVersionMax="47" xr10:uidLastSave="{00000000-0000-0000-0000-000000000000}"/>
  <bookViews>
    <workbookView xWindow="-110" yWindow="-110" windowWidth="22780" windowHeight="14540" tabRatio="617" xr2:uid="{00000000-000D-0000-FFFF-FFFF00000000}"/>
  </bookViews>
  <sheets>
    <sheet name="Contents" sheetId="3" r:id="rId1"/>
    <sheet name="3.1.1" sheetId="5" r:id="rId2"/>
    <sheet name="3.1.2" sheetId="7" r:id="rId3"/>
    <sheet name="3.1.3" sheetId="8" r:id="rId4"/>
    <sheet name="3.1.4" sheetId="16" r:id="rId5"/>
    <sheet name="3.1.5" sheetId="9" r:id="rId6"/>
    <sheet name="3.1.6" sheetId="11" r:id="rId7"/>
    <sheet name="3.1.7" sheetId="12" r:id="rId8"/>
    <sheet name="3.1.8" sheetId="13" r:id="rId9"/>
    <sheet name="3.1.9" sheetId="14" r:id="rId10"/>
    <sheet name="3.1.10" sheetId="15" r:id="rId11"/>
  </sheets>
  <definedNames>
    <definedName name="_xlnm.Print_Area" localSheetId="1">'3.1.1'!$A$1:$J$35</definedName>
    <definedName name="_xlnm.Print_Area" localSheetId="10">'3.1.10'!$A$1:$H$188</definedName>
    <definedName name="_xlnm.Print_Area" localSheetId="2">'3.1.2'!$A$1:$G$48</definedName>
    <definedName name="_xlnm.Print_Area" localSheetId="3">'3.1.3'!$A$1:$O$50</definedName>
    <definedName name="_xlnm.Print_Area" localSheetId="4">'3.1.4'!$A$1:$AE$172</definedName>
    <definedName name="_xlnm.Print_Area" localSheetId="5">'3.1.5'!$A$1:$W$50</definedName>
    <definedName name="_xlnm.Print_Area" localSheetId="6">'3.1.6'!$A$1:$L$289</definedName>
    <definedName name="_xlnm.Print_Area" localSheetId="7">'3.1.7'!$A$1:$H$48</definedName>
    <definedName name="_xlnm.Print_Area" localSheetId="8">'3.1.8'!$A$1:$G$48</definedName>
    <definedName name="_xlnm.Print_Area" localSheetId="9">'3.1.9'!$A$1:$S$48</definedName>
    <definedName name="_xlnm.Print_Area" localSheetId="0">Contents!$A$1:$B$42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3" i="15" l="1"/>
  <c r="A2" i="15"/>
  <c r="A2" i="14"/>
  <c r="A2" i="13"/>
  <c r="A2" i="12"/>
  <c r="A2" i="11"/>
  <c r="A2" i="9"/>
  <c r="A2" i="16"/>
  <c r="A2" i="8"/>
  <c r="A2" i="7"/>
  <c r="A2" i="5"/>
  <c r="K60" i="16"/>
  <c r="R60" i="16"/>
  <c r="K61" i="16"/>
  <c r="R61" i="16"/>
  <c r="K62" i="16"/>
  <c r="R62" i="16"/>
  <c r="K63" i="16"/>
  <c r="R63" i="16"/>
  <c r="K64" i="16"/>
  <c r="R64" i="16"/>
  <c r="K65" i="16"/>
  <c r="R65" i="16"/>
  <c r="K66" i="16"/>
  <c r="R66" i="16"/>
  <c r="K67" i="16"/>
  <c r="R67" i="16"/>
  <c r="K68" i="16"/>
  <c r="R68" i="16"/>
  <c r="K69" i="16"/>
  <c r="R69" i="16"/>
  <c r="K70" i="16"/>
  <c r="R70" i="16"/>
  <c r="K71" i="16"/>
  <c r="R71" i="16"/>
  <c r="K72" i="16"/>
  <c r="R72" i="16"/>
  <c r="K73" i="16"/>
  <c r="R73" i="16"/>
  <c r="K74" i="16"/>
  <c r="R74" i="16"/>
  <c r="K75" i="16"/>
  <c r="R75" i="16"/>
  <c r="K76" i="16"/>
  <c r="R76" i="16"/>
  <c r="K77" i="16"/>
  <c r="R77" i="16"/>
  <c r="K78" i="16"/>
  <c r="R78" i="16"/>
  <c r="K79" i="16"/>
  <c r="R79" i="16"/>
  <c r="K80" i="16"/>
  <c r="R80" i="16"/>
  <c r="K81" i="16"/>
  <c r="R81" i="16"/>
  <c r="K82" i="16"/>
  <c r="R82" i="16"/>
  <c r="K83" i="16"/>
  <c r="R83" i="16"/>
  <c r="K84" i="16"/>
  <c r="R84" i="16"/>
  <c r="K85" i="16"/>
  <c r="R85" i="16"/>
  <c r="K86" i="16"/>
  <c r="R86" i="16"/>
  <c r="K87" i="16"/>
  <c r="R87" i="16"/>
  <c r="K88" i="16"/>
  <c r="R88" i="16"/>
  <c r="K89" i="16"/>
  <c r="R89" i="16"/>
  <c r="K90" i="16"/>
  <c r="R90" i="16"/>
  <c r="K91" i="16"/>
  <c r="R91" i="16"/>
  <c r="K92" i="16"/>
  <c r="R92" i="16"/>
  <c r="K93" i="16"/>
  <c r="R93" i="16"/>
  <c r="K94" i="16"/>
  <c r="R94" i="16"/>
  <c r="K95" i="16"/>
  <c r="R95" i="16"/>
  <c r="K96" i="16"/>
  <c r="R96" i="16"/>
  <c r="K97" i="16"/>
  <c r="R97" i="16"/>
  <c r="K98" i="16"/>
  <c r="R98" i="16"/>
  <c r="K99" i="16"/>
  <c r="R99" i="16"/>
  <c r="K100" i="16"/>
  <c r="R100" i="16"/>
  <c r="K101" i="16"/>
  <c r="R101" i="16"/>
  <c r="K102" i="16"/>
  <c r="R102" i="16"/>
  <c r="K103" i="16"/>
  <c r="R103" i="16"/>
  <c r="K104" i="16"/>
  <c r="R104" i="16"/>
  <c r="K105" i="16"/>
  <c r="R105" i="16"/>
  <c r="K106" i="16"/>
  <c r="R106" i="16"/>
  <c r="K107" i="16"/>
  <c r="R107" i="16"/>
  <c r="K108" i="16"/>
  <c r="R108" i="16"/>
  <c r="K109" i="16"/>
  <c r="R109" i="16"/>
  <c r="K110" i="16"/>
  <c r="R110" i="16"/>
  <c r="K111" i="16"/>
  <c r="R111" i="16"/>
  <c r="K112" i="16"/>
  <c r="R112" i="16"/>
  <c r="K113" i="16"/>
  <c r="R113" i="16"/>
  <c r="K114" i="16"/>
  <c r="R114" i="16"/>
  <c r="K115" i="16"/>
  <c r="R115" i="16"/>
  <c r="K116" i="16"/>
  <c r="R116" i="16"/>
  <c r="K117" i="16"/>
  <c r="R117" i="16"/>
  <c r="K118" i="16"/>
  <c r="R118" i="16"/>
  <c r="K119" i="16"/>
  <c r="R119" i="16"/>
  <c r="K120" i="16"/>
  <c r="R120" i="16"/>
  <c r="K121" i="16"/>
  <c r="R121" i="16"/>
  <c r="K122" i="16"/>
  <c r="R122" i="16"/>
  <c r="K123" i="16"/>
  <c r="R123" i="16"/>
  <c r="K124" i="16"/>
  <c r="R124" i="16"/>
  <c r="K125" i="16"/>
  <c r="R125" i="16"/>
  <c r="K126" i="16"/>
  <c r="R126" i="16"/>
  <c r="K127" i="16"/>
  <c r="R127" i="16"/>
  <c r="K128" i="16"/>
  <c r="R128" i="16"/>
  <c r="K129" i="16"/>
  <c r="R129" i="16"/>
  <c r="K130" i="16"/>
  <c r="R130" i="16"/>
  <c r="K131" i="16"/>
  <c r="R131" i="16"/>
  <c r="C132" i="16"/>
  <c r="D132" i="16"/>
  <c r="E132" i="16"/>
  <c r="F132" i="16"/>
  <c r="G132" i="16"/>
  <c r="H132" i="16"/>
  <c r="I132" i="16"/>
  <c r="J132" i="16"/>
  <c r="L132" i="16"/>
  <c r="M132" i="16"/>
  <c r="N132" i="16"/>
  <c r="O132" i="16"/>
  <c r="P132" i="16"/>
  <c r="Q132" i="16"/>
  <c r="C133" i="16"/>
  <c r="D133" i="16"/>
  <c r="E133" i="16"/>
  <c r="F133" i="16"/>
  <c r="G133" i="16"/>
  <c r="H133" i="16"/>
  <c r="I133" i="16"/>
  <c r="J133" i="16"/>
  <c r="L133" i="16"/>
  <c r="M133" i="16"/>
  <c r="N133" i="16"/>
  <c r="O133" i="16"/>
  <c r="P133" i="16"/>
  <c r="Q133" i="16"/>
  <c r="C134" i="16"/>
  <c r="D134" i="16"/>
  <c r="E134" i="16"/>
  <c r="F134" i="16"/>
  <c r="G134" i="16"/>
  <c r="H134" i="16"/>
  <c r="I134" i="16"/>
  <c r="J134" i="16"/>
  <c r="L134" i="16"/>
  <c r="M134" i="16"/>
  <c r="N134" i="16"/>
  <c r="O134" i="16"/>
  <c r="P134" i="16"/>
  <c r="Q134" i="16"/>
  <c r="K140" i="16"/>
  <c r="R140" i="16"/>
  <c r="K141" i="16"/>
  <c r="R141" i="16"/>
  <c r="K142" i="16"/>
  <c r="R142" i="16"/>
  <c r="K143" i="16"/>
  <c r="R143" i="16"/>
  <c r="K144" i="16"/>
  <c r="R144" i="16"/>
  <c r="K145" i="16"/>
  <c r="R145" i="16"/>
  <c r="K146" i="16"/>
  <c r="R146" i="16"/>
  <c r="K147" i="16"/>
  <c r="R147" i="16"/>
  <c r="K148" i="16"/>
  <c r="R148" i="16"/>
  <c r="K149" i="16"/>
  <c r="R149" i="16"/>
  <c r="K150" i="16"/>
  <c r="R150" i="16"/>
  <c r="K151" i="16"/>
  <c r="R151" i="16"/>
  <c r="K152" i="16"/>
  <c r="R152" i="16"/>
  <c r="K153" i="16"/>
  <c r="R153" i="16"/>
  <c r="K154" i="16"/>
  <c r="R154" i="16"/>
  <c r="K155" i="16"/>
  <c r="R155" i="16"/>
  <c r="K156" i="16"/>
  <c r="R156" i="16"/>
  <c r="K157" i="16"/>
  <c r="R157" i="16"/>
  <c r="K158" i="16"/>
  <c r="R158" i="16"/>
  <c r="K159" i="16"/>
  <c r="R159" i="16"/>
  <c r="K160" i="16"/>
  <c r="R160" i="16"/>
  <c r="K161" i="16"/>
  <c r="R161" i="16"/>
  <c r="K162" i="16"/>
  <c r="R162" i="16"/>
  <c r="K163" i="16"/>
  <c r="R163" i="16"/>
  <c r="C164" i="16"/>
  <c r="D164" i="16"/>
  <c r="E164" i="16"/>
  <c r="F164" i="16"/>
  <c r="G164" i="16"/>
  <c r="H164" i="16"/>
  <c r="I164" i="16"/>
  <c r="J164" i="16"/>
  <c r="L164" i="16"/>
  <c r="M164" i="16"/>
  <c r="N164" i="16"/>
  <c r="O164" i="16"/>
  <c r="P164" i="16"/>
  <c r="Q164" i="16"/>
  <c r="C165" i="16"/>
  <c r="D165" i="16"/>
  <c r="E165" i="16"/>
  <c r="F165" i="16"/>
  <c r="G165" i="16"/>
  <c r="H165" i="16"/>
  <c r="I165" i="16"/>
  <c r="J165" i="16"/>
  <c r="L165" i="16"/>
  <c r="M165" i="16"/>
  <c r="N165" i="16"/>
  <c r="O165" i="16"/>
  <c r="P165" i="16"/>
  <c r="Q165" i="16"/>
  <c r="C166" i="16"/>
  <c r="D166" i="16"/>
  <c r="E166" i="16"/>
  <c r="F166" i="16"/>
  <c r="G166" i="16"/>
  <c r="H166" i="16"/>
  <c r="I166" i="16"/>
  <c r="J166" i="16"/>
  <c r="L166" i="16"/>
  <c r="M166" i="16"/>
  <c r="N166" i="16"/>
  <c r="O166" i="16"/>
  <c r="P166" i="16"/>
  <c r="Q166" i="16"/>
  <c r="R133" i="16" l="1"/>
  <c r="R134" i="16"/>
  <c r="R132" i="16"/>
  <c r="K165" i="16"/>
  <c r="K166" i="16"/>
  <c r="K134" i="16"/>
  <c r="K133" i="16"/>
  <c r="K132" i="16"/>
  <c r="R166" i="16"/>
  <c r="R165" i="16"/>
  <c r="R164" i="16"/>
  <c r="K164" i="16"/>
  <c r="A46" i="7" l="1"/>
  <c r="A47" i="8" s="1"/>
  <c r="A54" i="16" s="1"/>
  <c r="S37" i="14"/>
  <c r="S38" i="14"/>
  <c r="S39" i="14"/>
  <c r="S40" i="14"/>
  <c r="S41" i="14"/>
  <c r="S42" i="14"/>
  <c r="S43" i="14"/>
  <c r="A168" i="16" l="1"/>
  <c r="A47" i="9" s="1"/>
  <c r="A287" i="11" l="1"/>
  <c r="A272" i="11" s="1"/>
  <c r="A46" i="12"/>
  <c r="A46" i="13" s="1"/>
  <c r="A46" i="14" s="1"/>
  <c r="A186" i="15" s="1"/>
  <c r="A157" i="15" s="1"/>
  <c r="A211" i="11"/>
  <c r="B31" i="5"/>
  <c r="C31" i="5"/>
  <c r="D31" i="5"/>
  <c r="E31" i="5"/>
  <c r="F31" i="5"/>
  <c r="G31" i="5"/>
  <c r="H31" i="5"/>
  <c r="I31" i="5"/>
  <c r="A241" i="11" l="1"/>
  <c r="A171" i="15"/>
  <c r="A257" i="11"/>
  <c r="A226" i="11"/>
  <c r="C166" i="11"/>
  <c r="D166" i="11"/>
  <c r="E166" i="11"/>
  <c r="F166" i="11"/>
  <c r="G166" i="11"/>
  <c r="H166" i="11"/>
  <c r="I166" i="11"/>
  <c r="J166" i="11"/>
  <c r="K166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C136" i="11"/>
  <c r="D136" i="11"/>
  <c r="E136" i="11"/>
  <c r="F136" i="11"/>
  <c r="G136" i="11"/>
  <c r="H136" i="11"/>
  <c r="I136" i="11"/>
  <c r="J136" i="11"/>
  <c r="K136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C106" i="11"/>
  <c r="D106" i="11"/>
  <c r="E106" i="11"/>
  <c r="F106" i="11"/>
  <c r="G106" i="11"/>
  <c r="H106" i="11"/>
  <c r="I106" i="11"/>
  <c r="J106" i="11"/>
  <c r="K106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C76" i="11"/>
  <c r="D76" i="11"/>
  <c r="E76" i="11"/>
  <c r="F76" i="11"/>
  <c r="G76" i="11"/>
  <c r="H76" i="11"/>
  <c r="I76" i="11"/>
  <c r="J76" i="11"/>
  <c r="K76" i="11"/>
  <c r="C46" i="11"/>
  <c r="D46" i="11"/>
  <c r="E46" i="11"/>
  <c r="F46" i="11"/>
  <c r="G46" i="11"/>
  <c r="H46" i="11"/>
  <c r="I46" i="11"/>
  <c r="J46" i="11"/>
  <c r="K46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K14" i="16" l="1"/>
  <c r="O14" i="16"/>
  <c r="V14" i="16"/>
  <c r="K15" i="16"/>
  <c r="O15" i="16"/>
  <c r="V15" i="16"/>
  <c r="K16" i="16"/>
  <c r="O16" i="16"/>
  <c r="V16" i="16"/>
  <c r="K17" i="16"/>
  <c r="O17" i="16"/>
  <c r="V17" i="16"/>
  <c r="K18" i="16"/>
  <c r="O18" i="16"/>
  <c r="V18" i="16"/>
  <c r="K19" i="16"/>
  <c r="O19" i="16"/>
  <c r="V19" i="16"/>
  <c r="K20" i="16"/>
  <c r="O20" i="16"/>
  <c r="V20" i="16"/>
  <c r="K21" i="16"/>
  <c r="O21" i="16"/>
  <c r="V21" i="16"/>
  <c r="K22" i="16"/>
  <c r="O22" i="16"/>
  <c r="V22" i="16"/>
  <c r="K23" i="16"/>
  <c r="O23" i="16"/>
  <c r="V23" i="16"/>
  <c r="K24" i="16"/>
  <c r="O24" i="16"/>
  <c r="V24" i="16"/>
  <c r="K25" i="16"/>
  <c r="O25" i="16"/>
  <c r="V25" i="16"/>
  <c r="K26" i="16"/>
  <c r="O26" i="16"/>
  <c r="V26" i="16"/>
  <c r="K27" i="16"/>
  <c r="O27" i="16"/>
  <c r="V27" i="16"/>
  <c r="K28" i="16"/>
  <c r="O28" i="16"/>
  <c r="V28" i="16"/>
  <c r="K29" i="16"/>
  <c r="O29" i="16"/>
  <c r="V29" i="16"/>
  <c r="K30" i="16"/>
  <c r="O30" i="16"/>
  <c r="V30" i="16"/>
  <c r="K31" i="16"/>
  <c r="O31" i="16"/>
  <c r="V31" i="16"/>
  <c r="K32" i="16"/>
  <c r="O32" i="16"/>
  <c r="V32" i="16"/>
  <c r="K33" i="16"/>
  <c r="O33" i="16"/>
  <c r="V33" i="16"/>
  <c r="K34" i="16"/>
  <c r="O34" i="16"/>
  <c r="V34" i="16"/>
  <c r="K35" i="16"/>
  <c r="O35" i="16"/>
  <c r="V35" i="16"/>
  <c r="K36" i="16"/>
  <c r="O36" i="16"/>
  <c r="V36" i="16"/>
  <c r="K37" i="16"/>
  <c r="O37" i="16"/>
  <c r="V37" i="16"/>
  <c r="B44" i="13" l="1"/>
  <c r="B44" i="12"/>
  <c r="J31" i="9"/>
  <c r="W36" i="9" l="1"/>
  <c r="AE52" i="16" l="1"/>
  <c r="K45" i="16"/>
  <c r="K46" i="16"/>
  <c r="K47" i="16"/>
  <c r="K48" i="16"/>
  <c r="K49" i="16"/>
  <c r="K50" i="16"/>
  <c r="K51" i="16"/>
  <c r="B45" i="8" l="1"/>
  <c r="O37" i="8"/>
  <c r="O39" i="8" l="1"/>
  <c r="O40" i="8"/>
  <c r="O41" i="8"/>
  <c r="O42" i="8"/>
  <c r="O43" i="8"/>
  <c r="O44" i="8"/>
  <c r="O38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 l="1"/>
  <c r="W37" i="9" l="1"/>
  <c r="W38" i="9"/>
  <c r="W39" i="9"/>
  <c r="W40" i="9"/>
  <c r="W41" i="9"/>
  <c r="W42" i="9"/>
  <c r="W43" i="9"/>
  <c r="W44" i="9"/>
  <c r="C44" i="13"/>
  <c r="D44" i="13"/>
  <c r="E44" i="13"/>
  <c r="F37" i="13"/>
  <c r="F38" i="13"/>
  <c r="F39" i="13"/>
  <c r="F40" i="13"/>
  <c r="F41" i="13"/>
  <c r="F42" i="13"/>
  <c r="F43" i="13"/>
  <c r="H37" i="12" l="1"/>
  <c r="H38" i="12"/>
  <c r="H39" i="12"/>
  <c r="H40" i="12"/>
  <c r="H41" i="12"/>
  <c r="H42" i="12"/>
  <c r="H43" i="12"/>
  <c r="H36" i="12"/>
  <c r="C184" i="15" l="1"/>
  <c r="D184" i="15"/>
  <c r="E184" i="15"/>
  <c r="F184" i="15"/>
  <c r="G184" i="15"/>
  <c r="H177" i="15"/>
  <c r="H178" i="15"/>
  <c r="H179" i="15"/>
  <c r="H180" i="15"/>
  <c r="H181" i="15"/>
  <c r="H182" i="15"/>
  <c r="H183" i="15"/>
  <c r="H163" i="15"/>
  <c r="H164" i="15"/>
  <c r="H165" i="15"/>
  <c r="H166" i="15"/>
  <c r="H167" i="15"/>
  <c r="H168" i="15"/>
  <c r="H169" i="15"/>
  <c r="C156" i="15"/>
  <c r="D156" i="15"/>
  <c r="E156" i="15"/>
  <c r="F156" i="15"/>
  <c r="G156" i="15"/>
  <c r="H149" i="15"/>
  <c r="H150" i="15"/>
  <c r="H151" i="15"/>
  <c r="H152" i="15"/>
  <c r="H153" i="15"/>
  <c r="H154" i="15"/>
  <c r="H155" i="15"/>
  <c r="H135" i="15" l="1"/>
  <c r="H136" i="15"/>
  <c r="H137" i="15"/>
  <c r="H138" i="15"/>
  <c r="H139" i="15"/>
  <c r="H140" i="15"/>
  <c r="H141" i="15"/>
  <c r="C142" i="15"/>
  <c r="D142" i="15"/>
  <c r="E142" i="15"/>
  <c r="F142" i="15"/>
  <c r="G142" i="15"/>
  <c r="B142" i="15"/>
  <c r="C71" i="15" l="1"/>
  <c r="D71" i="15"/>
  <c r="E71" i="15"/>
  <c r="F71" i="15"/>
  <c r="G71" i="15"/>
  <c r="B76" i="11" l="1"/>
  <c r="AC45" i="16" l="1"/>
  <c r="AC46" i="16"/>
  <c r="AC47" i="16"/>
  <c r="AC48" i="16"/>
  <c r="AC49" i="16"/>
  <c r="AC50" i="16"/>
  <c r="AC51" i="16"/>
  <c r="AB52" i="16"/>
  <c r="AA52" i="16"/>
  <c r="Q52" i="16"/>
  <c r="P52" i="16"/>
  <c r="R52" i="16"/>
  <c r="S52" i="16"/>
  <c r="T52" i="16"/>
  <c r="U52" i="16"/>
  <c r="V45" i="16"/>
  <c r="V46" i="16"/>
  <c r="V47" i="16"/>
  <c r="V48" i="16"/>
  <c r="V49" i="16"/>
  <c r="V50" i="16"/>
  <c r="V51" i="16"/>
  <c r="B31" i="7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7" i="8"/>
  <c r="G37" i="7" l="1"/>
  <c r="G38" i="7"/>
  <c r="G39" i="7"/>
  <c r="G40" i="7"/>
  <c r="G41" i="7"/>
  <c r="G42" i="7"/>
  <c r="G43" i="7"/>
  <c r="C44" i="7"/>
  <c r="D44" i="7"/>
  <c r="E44" i="7"/>
  <c r="F44" i="7"/>
  <c r="B44" i="7"/>
  <c r="C31" i="13" l="1"/>
  <c r="D31" i="13"/>
  <c r="E31" i="13"/>
  <c r="B31" i="13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W7" i="9" l="1"/>
  <c r="W8" i="9"/>
  <c r="W9" i="9"/>
  <c r="W10" i="9"/>
  <c r="W11" i="9"/>
  <c r="B31" i="8" l="1"/>
  <c r="J30" i="5" l="1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31" i="5" l="1"/>
  <c r="B136" i="11"/>
  <c r="L217" i="11"/>
  <c r="L218" i="11"/>
  <c r="L219" i="11"/>
  <c r="L220" i="11"/>
  <c r="L221" i="11"/>
  <c r="L222" i="11"/>
  <c r="L223" i="11"/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AC15" i="16" l="1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7" i="12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7" i="13"/>
  <c r="S7" i="14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C100" i="15"/>
  <c r="D100" i="15"/>
  <c r="E100" i="15"/>
  <c r="F100" i="15"/>
  <c r="G100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18" i="15"/>
  <c r="C42" i="15"/>
  <c r="D42" i="15"/>
  <c r="E42" i="15"/>
  <c r="F42" i="15"/>
  <c r="G42" i="15"/>
  <c r="C31" i="12" l="1"/>
  <c r="D31" i="12"/>
  <c r="E31" i="12"/>
  <c r="F31" i="12"/>
  <c r="G31" i="12"/>
  <c r="AC14" i="16" l="1"/>
  <c r="Z45" i="16"/>
  <c r="Z46" i="16"/>
  <c r="Z47" i="16"/>
  <c r="Z48" i="16"/>
  <c r="Z49" i="16"/>
  <c r="Z50" i="16"/>
  <c r="Z51" i="16"/>
  <c r="K44" i="16"/>
  <c r="K52" i="16" s="1"/>
  <c r="A3" i="15" l="1"/>
  <c r="A3" i="14"/>
  <c r="A3" i="13"/>
  <c r="C285" i="11" l="1"/>
  <c r="D285" i="11"/>
  <c r="E285" i="11"/>
  <c r="F285" i="11"/>
  <c r="B285" i="11"/>
  <c r="G278" i="11"/>
  <c r="G279" i="11"/>
  <c r="G280" i="11"/>
  <c r="G281" i="11"/>
  <c r="G282" i="11"/>
  <c r="G283" i="11"/>
  <c r="G284" i="11"/>
  <c r="G277" i="11"/>
  <c r="G285" i="11" l="1"/>
  <c r="A3" i="12" l="1"/>
  <c r="C255" i="11"/>
  <c r="D255" i="11"/>
  <c r="E255" i="11"/>
  <c r="F255" i="11"/>
  <c r="G255" i="11"/>
  <c r="H255" i="11"/>
  <c r="I255" i="11"/>
  <c r="J255" i="11"/>
  <c r="K255" i="11"/>
  <c r="B255" i="11"/>
  <c r="L254" i="11"/>
  <c r="L253" i="11"/>
  <c r="L252" i="11"/>
  <c r="L251" i="11"/>
  <c r="L250" i="11"/>
  <c r="L249" i="11"/>
  <c r="L248" i="11"/>
  <c r="L247" i="11"/>
  <c r="L246" i="11"/>
  <c r="L255" i="11" l="1"/>
  <c r="A3" i="11"/>
  <c r="A3" i="16"/>
  <c r="A3" i="9"/>
  <c r="Z44" i="16"/>
  <c r="Z52" i="16" s="1"/>
  <c r="V44" i="16"/>
  <c r="O45" i="16"/>
  <c r="O46" i="16"/>
  <c r="AD46" i="16" s="1"/>
  <c r="O47" i="16"/>
  <c r="O48" i="16"/>
  <c r="AD48" i="16" s="1"/>
  <c r="O49" i="16"/>
  <c r="O50" i="16"/>
  <c r="AD50" i="16" s="1"/>
  <c r="O51" i="16"/>
  <c r="O44" i="16"/>
  <c r="AC44" i="16"/>
  <c r="AC52" i="16" s="1"/>
  <c r="AD44" i="16" l="1"/>
  <c r="AD49" i="16"/>
  <c r="AD47" i="16"/>
  <c r="AD45" i="16"/>
  <c r="AD51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14" i="16"/>
  <c r="A3" i="8"/>
  <c r="A3" i="7"/>
  <c r="K38" i="16" l="1"/>
  <c r="AD37" i="16"/>
  <c r="AD35" i="16"/>
  <c r="AD33" i="16"/>
  <c r="AD31" i="16"/>
  <c r="AD29" i="16"/>
  <c r="AD27" i="16"/>
  <c r="AD25" i="16"/>
  <c r="AD23" i="16"/>
  <c r="AD21" i="16"/>
  <c r="AD19" i="16"/>
  <c r="AD17" i="16"/>
  <c r="AD15" i="16"/>
  <c r="AD36" i="16"/>
  <c r="AD34" i="16"/>
  <c r="AD32" i="16"/>
  <c r="AD30" i="16"/>
  <c r="AD28" i="16"/>
  <c r="AD26" i="16"/>
  <c r="AD24" i="16"/>
  <c r="AD22" i="16"/>
  <c r="AD20" i="16"/>
  <c r="AD18" i="16"/>
  <c r="AD16" i="16"/>
  <c r="AD14" i="16"/>
  <c r="A3" i="5"/>
  <c r="L263" i="11" l="1"/>
  <c r="L264" i="11"/>
  <c r="L265" i="11"/>
  <c r="L266" i="11"/>
  <c r="L267" i="11"/>
  <c r="L268" i="11"/>
  <c r="L269" i="11"/>
  <c r="D52" i="16" l="1"/>
  <c r="E52" i="16"/>
  <c r="F52" i="16"/>
  <c r="G52" i="16"/>
  <c r="H52" i="16"/>
  <c r="I52" i="16"/>
  <c r="J52" i="16"/>
  <c r="L52" i="16"/>
  <c r="M52" i="16"/>
  <c r="N52" i="16"/>
  <c r="O52" i="16"/>
  <c r="V52" i="16"/>
  <c r="W52" i="16"/>
  <c r="X52" i="16"/>
  <c r="Y52" i="16"/>
  <c r="AD52" i="16"/>
  <c r="C52" i="16"/>
  <c r="B52" i="16"/>
  <c r="AE38" i="16"/>
  <c r="AD38" i="16"/>
  <c r="AA38" i="16"/>
  <c r="AC38" i="16"/>
  <c r="AB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D38" i="16"/>
  <c r="E38" i="16"/>
  <c r="F38" i="16"/>
  <c r="G38" i="16"/>
  <c r="H38" i="16"/>
  <c r="I38" i="16"/>
  <c r="J38" i="16"/>
  <c r="C38" i="16"/>
  <c r="B38" i="16"/>
  <c r="B184" i="15" l="1"/>
  <c r="H176" i="15"/>
  <c r="G170" i="15"/>
  <c r="F170" i="15"/>
  <c r="E170" i="15"/>
  <c r="D170" i="15"/>
  <c r="C170" i="15"/>
  <c r="B170" i="15"/>
  <c r="H162" i="15"/>
  <c r="B156" i="15"/>
  <c r="H148" i="15"/>
  <c r="H134" i="15"/>
  <c r="H142" i="15" s="1"/>
  <c r="G129" i="15"/>
  <c r="F129" i="15"/>
  <c r="E129" i="15"/>
  <c r="D129" i="15"/>
  <c r="C129" i="15"/>
  <c r="B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B100" i="15"/>
  <c r="H76" i="15"/>
  <c r="B71" i="15"/>
  <c r="H47" i="15"/>
  <c r="B42" i="15"/>
  <c r="S36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B44" i="14"/>
  <c r="R31" i="14"/>
  <c r="S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B31" i="14"/>
  <c r="F36" i="13"/>
  <c r="F31" i="13"/>
  <c r="C44" i="12"/>
  <c r="D44" i="12"/>
  <c r="E44" i="12"/>
  <c r="F44" i="12"/>
  <c r="G44" i="12"/>
  <c r="B31" i="12"/>
  <c r="H31" i="12"/>
  <c r="C209" i="11"/>
  <c r="D209" i="11"/>
  <c r="E209" i="11"/>
  <c r="F209" i="11"/>
  <c r="G209" i="11"/>
  <c r="H209" i="11"/>
  <c r="I209" i="11"/>
  <c r="J209" i="11"/>
  <c r="K209" i="11"/>
  <c r="K270" i="11"/>
  <c r="J270" i="11"/>
  <c r="I270" i="11"/>
  <c r="H270" i="11"/>
  <c r="G270" i="11"/>
  <c r="F270" i="11"/>
  <c r="E270" i="11"/>
  <c r="D270" i="11"/>
  <c r="C270" i="11"/>
  <c r="B270" i="11"/>
  <c r="L262" i="11"/>
  <c r="L270" i="11" s="1"/>
  <c r="K239" i="11"/>
  <c r="J239" i="11"/>
  <c r="I239" i="11"/>
  <c r="H239" i="11"/>
  <c r="G239" i="11"/>
  <c r="F239" i="11"/>
  <c r="E239" i="11"/>
  <c r="D239" i="11"/>
  <c r="C239" i="11"/>
  <c r="B239" i="11"/>
  <c r="L238" i="11"/>
  <c r="L237" i="11"/>
  <c r="L236" i="11"/>
  <c r="L235" i="11"/>
  <c r="L234" i="11"/>
  <c r="L233" i="11"/>
  <c r="L232" i="11"/>
  <c r="L231" i="11"/>
  <c r="K224" i="11"/>
  <c r="J224" i="11"/>
  <c r="I224" i="11"/>
  <c r="H224" i="11"/>
  <c r="G224" i="11"/>
  <c r="F224" i="11"/>
  <c r="E224" i="11"/>
  <c r="D224" i="11"/>
  <c r="C224" i="11"/>
  <c r="B224" i="11"/>
  <c r="L216" i="11"/>
  <c r="B209" i="11"/>
  <c r="L202" i="11"/>
  <c r="L203" i="11"/>
  <c r="L204" i="11"/>
  <c r="L205" i="11"/>
  <c r="L206" i="11"/>
  <c r="L207" i="11"/>
  <c r="L208" i="11"/>
  <c r="L201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72" i="11"/>
  <c r="F196" i="11"/>
  <c r="E196" i="11"/>
  <c r="D196" i="11"/>
  <c r="C196" i="11"/>
  <c r="B196" i="11"/>
  <c r="B166" i="11"/>
  <c r="L142" i="11"/>
  <c r="L112" i="11"/>
  <c r="B106" i="11"/>
  <c r="L82" i="11"/>
  <c r="L52" i="11"/>
  <c r="B46" i="11"/>
  <c r="L22" i="11"/>
  <c r="L166" i="11" l="1"/>
  <c r="G196" i="11"/>
  <c r="L136" i="11"/>
  <c r="S44" i="14"/>
  <c r="H184" i="15"/>
  <c r="L224" i="11"/>
  <c r="L209" i="11"/>
  <c r="H156" i="15"/>
  <c r="H71" i="15"/>
  <c r="H100" i="15"/>
  <c r="H129" i="15"/>
  <c r="H170" i="15"/>
  <c r="L46" i="11"/>
  <c r="L76" i="11"/>
  <c r="L106" i="11"/>
  <c r="L239" i="11"/>
  <c r="H44" i="12"/>
  <c r="F44" i="13"/>
  <c r="H42" i="15"/>
  <c r="V45" i="9"/>
  <c r="U45" i="9"/>
  <c r="T45" i="9"/>
  <c r="S45" i="9"/>
  <c r="R45" i="9"/>
  <c r="Q45" i="9"/>
  <c r="P45" i="9"/>
  <c r="O45" i="9"/>
  <c r="N45" i="9"/>
  <c r="M45" i="9"/>
  <c r="L45" i="9"/>
  <c r="K45" i="9"/>
  <c r="C45" i="9"/>
  <c r="D45" i="9"/>
  <c r="E45" i="9"/>
  <c r="F45" i="9"/>
  <c r="G45" i="9"/>
  <c r="H45" i="9"/>
  <c r="I45" i="9"/>
  <c r="J45" i="9"/>
  <c r="B45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C31" i="9"/>
  <c r="D31" i="9"/>
  <c r="E31" i="9"/>
  <c r="F31" i="9"/>
  <c r="G31" i="9"/>
  <c r="H31" i="9"/>
  <c r="I31" i="9"/>
  <c r="B31" i="9"/>
  <c r="C31" i="8"/>
  <c r="D31" i="8"/>
  <c r="E31" i="8"/>
  <c r="F31" i="8"/>
  <c r="G31" i="8"/>
  <c r="H31" i="8"/>
  <c r="I31" i="8"/>
  <c r="J31" i="8"/>
  <c r="K31" i="8"/>
  <c r="L31" i="8"/>
  <c r="M31" i="8"/>
  <c r="N31" i="8"/>
  <c r="G36" i="7"/>
  <c r="C31" i="7"/>
  <c r="D31" i="7"/>
  <c r="E31" i="7"/>
  <c r="F31" i="7"/>
  <c r="O31" i="8" l="1"/>
  <c r="G31" i="7"/>
  <c r="W45" i="9"/>
  <c r="G44" i="7"/>
</calcChain>
</file>

<file path=xl/sharedStrings.xml><?xml version="1.0" encoding="utf-8"?>
<sst xmlns="http://schemas.openxmlformats.org/spreadsheetml/2006/main" count="1439" uniqueCount="263">
  <si>
    <t>Construction</t>
  </si>
  <si>
    <t>Manufacturing</t>
  </si>
  <si>
    <t>Mining</t>
  </si>
  <si>
    <t>Accommodation &amp; food services</t>
  </si>
  <si>
    <t>Agriculture, forestry &amp; fishing</t>
  </si>
  <si>
    <t>Arts &amp; recreation services</t>
  </si>
  <si>
    <t>Education &amp; training</t>
  </si>
  <si>
    <t>Electricity, gas, water &amp; waste services</t>
  </si>
  <si>
    <t>Health care &amp; social assistance</t>
  </si>
  <si>
    <t>Information media &amp; telecommunications</t>
  </si>
  <si>
    <t>Other (business &amp; personal) services</t>
  </si>
  <si>
    <t>Professional, scientific &amp; technical services</t>
  </si>
  <si>
    <t>Public administration &amp; safety</t>
  </si>
  <si>
    <t>Rental, hiring &amp; real estate services</t>
  </si>
  <si>
    <t>Retail trade</t>
  </si>
  <si>
    <t>Transport, postal &amp; warehousing</t>
  </si>
  <si>
    <t>Wholesale trade</t>
  </si>
  <si>
    <t>Total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</si>
  <si>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</si>
  <si>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</si>
  <si>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</si>
  <si>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</si>
  <si>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</si>
  <si>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</si>
  <si>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</si>
  <si>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</si>
  <si>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International registered addresses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</si>
  <si>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</si>
  <si>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</si>
  <si>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</si>
  <si>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</si>
  <si>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</si>
  <si>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</si>
  <si>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</si>
  <si>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</si>
  <si>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</si>
  <si>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</si>
  <si>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</si>
  <si>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</si>
  <si>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</si>
  <si>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</si>
  <si>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</si>
  <si>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</si>
  <si>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</si>
  <si>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</si>
  <si>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Alleged breaches of civil obligations</t>
  </si>
  <si>
    <t>Other criminal offences</t>
  </si>
  <si>
    <t>Other possible misconduct</t>
  </si>
  <si>
    <t>No misconduct reported</t>
  </si>
  <si>
    <t>Pre-appointment criminal misconduct</t>
  </si>
  <si>
    <t>Post-appointment criminal misconduct</t>
  </si>
  <si>
    <t>Sub-total</t>
  </si>
  <si>
    <t>Total misconduct reported</t>
  </si>
  <si>
    <t>Other criminal offences under the Corporations Act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</si>
  <si>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</si>
  <si>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</si>
  <si>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</si>
  <si>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</si>
  <si>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Criminal offence under the Corporations Act (if a member or contributory)</t>
  </si>
  <si>
    <t>No. of offences</t>
  </si>
  <si>
    <t>Evidence with liquidator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</si>
  <si>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</si>
  <si>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</si>
  <si>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</si>
  <si>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</si>
  <si>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</si>
  <si>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</si>
  <si>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Not Applicable</t>
  </si>
  <si>
    <t>Industry</t>
  </si>
  <si>
    <t>Region</t>
  </si>
  <si>
    <t>Full time employees</t>
  </si>
  <si>
    <t>No. of reports</t>
  </si>
  <si>
    <t>Over $1 million</t>
  </si>
  <si>
    <t>Less than 25</t>
  </si>
  <si>
    <t>More than 200</t>
  </si>
  <si>
    <t>Unknown</t>
  </si>
  <si>
    <t>Greater than 0 but less than 11 cents</t>
  </si>
  <si>
    <t>Not applicable</t>
  </si>
  <si>
    <t>Evidence with 3rd party</t>
  </si>
  <si>
    <t>Offences and evidence</t>
  </si>
  <si>
    <t>Section 206A—
Disqualified persons not to manage corporations</t>
  </si>
  <si>
    <t>Sections 286 &amp; 344(2)—
Obligation to keep financial records</t>
  </si>
  <si>
    <t>Section 471A—
Powers of other officers suspended during winding up</t>
  </si>
  <si>
    <t>Section 588G(3)—
Insolvent trading</t>
  </si>
  <si>
    <t>Section 590—
Offences by officers or employees</t>
  </si>
  <si>
    <t>Section 596AB—
Agreements to avoid employee entitlements</t>
  </si>
  <si>
    <t>Sections 429, 438B &amp; 475—
Report as to company’s affairs</t>
  </si>
  <si>
    <t>Section 530A—
Officers to help liquidator</t>
  </si>
  <si>
    <t>Section 530B—
Requirement to provide liquidator with company’s books</t>
  </si>
  <si>
    <t>Section 180—
Care and diligence—
Directors’ and officers’ duties</t>
  </si>
  <si>
    <t>Section 181—
Good faith—
Directors’ and officers’ duties</t>
  </si>
  <si>
    <t>Section 182—
Use of position—
Directors’, officer’s and employees’ duties</t>
  </si>
  <si>
    <t>Section 183—
Use of information—
Directors’, officers’ and employees’ duties</t>
  </si>
  <si>
    <t>Sections 286 &amp; 344(1)—
Obligation to keep financial records</t>
  </si>
  <si>
    <t>Section 184—
Good faith, use of position and use of information—
Directors’, officers’ and employees’ duties</t>
  </si>
  <si>
    <t>Section 588G(1)–(2)—
Insolvent trading</t>
  </si>
  <si>
    <t>FIS–Credit provider</t>
  </si>
  <si>
    <t>FIS–Insurance</t>
  </si>
  <si>
    <t>FIS–Managed investments</t>
  </si>
  <si>
    <t>FIS–Other financial services</t>
  </si>
  <si>
    <t>FIS–Superannuation</t>
  </si>
  <si>
    <t>$5 million–
$10 million</t>
  </si>
  <si>
    <t>$1–$10,000</t>
  </si>
  <si>
    <t>$10,001–
$20,000</t>
  </si>
  <si>
    <t>$20,001–
$30,000</t>
  </si>
  <si>
    <t>$30,001–
$50,000</t>
  </si>
  <si>
    <t>$50,001–
$100,000</t>
  </si>
  <si>
    <t>$100,001–
$250,000</t>
  </si>
  <si>
    <t>$250,001–
$5 million</t>
  </si>
  <si>
    <t>$1–$250,000</t>
  </si>
  <si>
    <t>$250,001–
less than 
$1 million</t>
  </si>
  <si>
    <t>$1 million–
less than 
$5 million</t>
  </si>
  <si>
    <t>Over 
$10 million</t>
  </si>
  <si>
    <t>$0–$50,000</t>
  </si>
  <si>
    <t>$50,001–
$250,000</t>
  </si>
  <si>
    <t>$250,001–
less than $500 000</t>
  </si>
  <si>
    <t>$500,000–
less than 
$1 million</t>
  </si>
  <si>
    <t>$1–$1,000</t>
  </si>
  <si>
    <t>$1,001–
$10,000</t>
  </si>
  <si>
    <t>$10,001–
$50,000</t>
  </si>
  <si>
    <t>$50,001–
$150,000</t>
  </si>
  <si>
    <t>$150,001–
$250,000</t>
  </si>
  <si>
    <t>$250,001–
$500,000</t>
  </si>
  <si>
    <t>$500,001–
less than 
$1.5 million</t>
  </si>
  <si>
    <t>$1.5 million–
$5 million</t>
  </si>
  <si>
    <t>$1–$100,000</t>
  </si>
  <si>
    <t>$250,001–
$1 million</t>
  </si>
  <si>
    <t>$1–less than $500,000</t>
  </si>
  <si>
    <t>25–50</t>
  </si>
  <si>
    <t>51–200</t>
  </si>
  <si>
    <t>11–20c</t>
  </si>
  <si>
    <t>21–50c</t>
  </si>
  <si>
    <t>51–100c</t>
  </si>
  <si>
    <t>Less than $250,000</t>
  </si>
  <si>
    <t>$250,000–
$500,000</t>
  </si>
  <si>
    <t>$500,001–
less than 
$1 million</t>
  </si>
  <si>
    <t>$1–$50,000</t>
  </si>
  <si>
    <t>Over 
$250,000</t>
  </si>
  <si>
    <t>Full-time equivalent employees</t>
  </si>
  <si>
    <t>Nominated causes of failure</t>
  </si>
  <si>
    <t>Number of reports where external administrator had documentary evidence and recommended the case warranted inquiry by ASIC</t>
  </si>
  <si>
    <t>REGULATORY GUIDE 16: External administrators: reporting and lodging</t>
  </si>
  <si>
    <t>© Australian Securities &amp; Investments Commission</t>
  </si>
  <si>
    <t>Australian insolvency statistics</t>
  </si>
  <si>
    <t>For further information about these and related statistics, email insolvencystatistics@asic.gov.au.</t>
  </si>
  <si>
    <t>Administrative &amp; support services</t>
  </si>
  <si>
    <t>Nominated causes of company failure</t>
  </si>
  <si>
    <t>Estimated total realisable assets</t>
  </si>
  <si>
    <t>Estimated total liabilities</t>
  </si>
  <si>
    <t>Estimated total deficiency</t>
  </si>
  <si>
    <t>Unpaid employee entitlements for wages</t>
  </si>
  <si>
    <t>Unpaid employee entitlements for annual leave</t>
  </si>
  <si>
    <t>Unpaid employee entitlements for pay in lieu of notice</t>
  </si>
  <si>
    <t>Unpaid employee entitlements for redundancy</t>
  </si>
  <si>
    <t>Unpaid employee entitlements for long service leave</t>
  </si>
  <si>
    <t>Unpaid employee entitlements for superannuation</t>
  </si>
  <si>
    <t>Amount owed to secured creditors</t>
  </si>
  <si>
    <t>Amount of taxes and other statutory debts which are unpaid</t>
  </si>
  <si>
    <t>Total number of unsecured creditors</t>
  </si>
  <si>
    <t>Total amount owed to unsecured creditors</t>
  </si>
  <si>
    <t>Estimated 'cents in the $' dividend to unsecured creditors</t>
  </si>
  <si>
    <t>Estimated voluntary administrator remuneration</t>
  </si>
  <si>
    <t>Estimated administrator of deed of company arrangement remuneration</t>
  </si>
  <si>
    <t>Estimated liquidator remuneration</t>
  </si>
  <si>
    <t>Estimated receiver/managing controller/controller remuneration</t>
  </si>
  <si>
    <t>INFORMATION SHEET 80: How to interpret ASIC insolvency statistics</t>
  </si>
  <si>
    <t>FIS–Deposit taking institutions</t>
  </si>
  <si>
    <t>FIS—Other financial services</t>
  </si>
  <si>
    <t>FIS—Managed investments</t>
  </si>
  <si>
    <t>FIS—Insurance</t>
  </si>
  <si>
    <t>FIS—Credit provider</t>
  </si>
  <si>
    <t>FIS—Superannuation</t>
  </si>
  <si>
    <t>FIS—Deposit taking institutions</t>
  </si>
  <si>
    <t>Note: More than one cause of company failure can be nominated in each report. The number of nominated causes of failure will exceed the number of reports lodged.</t>
  </si>
  <si>
    <t>More than 50% of debt owed to related parties*</t>
  </si>
  <si>
    <t>Note: 20 reports identified as being internally inconsistent are excluded from this table.</t>
  </si>
  <si>
    <t>Statistics about corporate insolvency in Australia</t>
  </si>
  <si>
    <t>Note: Statistics up to 27 March 2020 by region are based upon 'registered office'.</t>
  </si>
  <si>
    <t>Table 3.1.1 - Initial external administrators' and receivers' reports—Region by industry</t>
  </si>
  <si>
    <t>Table 3.1.2 - Initial external administrators' and receivers' reports—Size of company as measured by number of FTEs by industry and region</t>
  </si>
  <si>
    <t>Table 3.1.3 - Initial external administrators' and receivers' reports—Nominated causes of failure by industry and region</t>
  </si>
  <si>
    <t>Table 3.1.4 - Initial external administrators' and receivers' reports—Possible misconduct by industry and region</t>
  </si>
  <si>
    <t>Table 3.1.5 - Initial external administrators' and receivers' reports—Assets, liabilities and deficiency by industry and region</t>
  </si>
  <si>
    <t>Table 3.1.6 - Initial external administrators' and receivers' reports—Unpaid employee entitlements by industry  and region</t>
  </si>
  <si>
    <t>Table 3.1.7 - Initial external administrators' and receivers' reports—Secured creditors by industry and region</t>
  </si>
  <si>
    <t>Table 3.1.8 - Initial external administrators' and receivers' reports—Unpaid taxes and charges by industry and region</t>
  </si>
  <si>
    <t>Table 3.1.9 - Initial external administrators' and receivers' reports—Unsecured creditors by industry and region</t>
  </si>
  <si>
    <t>Table 3.1.10- Initial external administrators' and receivers' reports—Remuneration by industry and region</t>
  </si>
  <si>
    <t>Series 3: External administrators' and receivers' reports</t>
  </si>
  <si>
    <t>3.1 - External administrators' and receivers' reports for Australia, 1 July 2019–27 March 2020</t>
  </si>
  <si>
    <t>SERIES 3.2: External administrators' and receivers' reports for selected industries</t>
  </si>
  <si>
    <t>SERIES 3.3: External administrators' and receivers' reports time series</t>
  </si>
  <si>
    <t>REPORT 596: Insolvency statistics: External administrators' reports 1 July 2017–30 June 2018</t>
  </si>
  <si>
    <t>REPORT 558: Insolvency statistics: External administrators' reports 1 July 2016–30 June 2017</t>
  </si>
  <si>
    <t>REPORT 507: Insolvency statistics: external administrators' reports 1 July 2015–30 June 2016</t>
  </si>
  <si>
    <t>REPORT 456: Insolvency statistics: external administrators' reports 1 July 2014–30 June 2015</t>
  </si>
  <si>
    <t>REPORT 412: Insolvency statistics: External administrators' reports 1 July 2013–30 June 2014</t>
  </si>
  <si>
    <t>REPORT 372: Insolvency statistics: external administrators' reports 1 July 2012–30 June 2013</t>
  </si>
  <si>
    <t>REPORT 297: Insolvency statistics: external administrators' reports 1 July 2011–30 June 2012</t>
  </si>
  <si>
    <t>Table 3.1.1 - Initial external administrators' and receivers' reports—Region by industry (1 July 2019–27 March 2020)</t>
  </si>
  <si>
    <t>Table 3.1.2.1 - Initial external administrators' and receivers' reports—Size of company as measured by number of FTEs by industry (1 July 2019–27 March 2020)</t>
  </si>
  <si>
    <t>Table 3.1.2.2 - Initial external administrators' and receivers' reports—Size of company as measured by number of FTEs by region (1 July 2019–27 March 2020)</t>
  </si>
  <si>
    <t>Table 3.1.3.1 - Initial external administrators' and receivers' reports—Nominated causes of failure by industry (1 July 2019–27 March 2020)</t>
  </si>
  <si>
    <t>Table 3.1.3.2 - Initial external administrators' and receivers' reports—Nominated causes of failure by region (1 July 2019–27 March 2020)</t>
  </si>
  <si>
    <t>Table 3.1.4 - Initial external administrators' and receivers' reports—Possible misconduct by industry</t>
  </si>
  <si>
    <t>Table 3.1.4.2 - Initial external administrators' and receivers' reports—Possible misconduct by region</t>
  </si>
  <si>
    <t>Table 3.1.4.3 - Initial external administrators' and receivers' reports—Possible misconduct and documentary evidence by industry</t>
  </si>
  <si>
    <t>Table 3.1.4.4 - Initial external administrators' and receivers' reports—Possible misconduct and documentary evidence by region</t>
  </si>
  <si>
    <t>Table 3.1.4.1 - Initial external administrators' and receivers' reports—Possible misconduct by industry (1 July 2019–27 March 2020)</t>
  </si>
  <si>
    <t>Table 3.1.4.2 - Initial external administrators' and receivers' reports—Possible misconduct by region (1 July 2019–27 March 2020)</t>
  </si>
  <si>
    <t>Table 3.1.4.3 - Initial external administrators' and receivers' reports—Possible misconduct and documentary evidence by industry (1 July 2019–27 March 2020)</t>
  </si>
  <si>
    <t>Table 3.1.4.4 - Initial external administrators' and receivers' reports—Possible misconduct and documentary evidence by region (1 July 2019–27 March 2020)</t>
  </si>
  <si>
    <t>Table 3.1.5.1 - Initial external administrators' and receivers' reports—Assets, liabilities and deficiency by industry (1 July 2019–27 March 2020)</t>
  </si>
  <si>
    <t>Table 3.1.5.2 - Initial external administrators' and receivers' reports—Assets, liabilities and deficiency by region (1 July 2019–27 March 2020)</t>
  </si>
  <si>
    <t xml:space="preserve">Table 3.1.6.1.1 - Initial external administrators' and receivers' reports—Unpaid employee entitlements (wages) by industry </t>
  </si>
  <si>
    <t xml:space="preserve">Table 3.1.6.1.2 - Initial external administrators' and receivers' reports—Unpaid employee entitlements (annual leave) by industry </t>
  </si>
  <si>
    <t xml:space="preserve">Table 3.1.6.1.3 - Initial external administrators' and receivers' reports—Unpaid employee entitlements (pay in lieu of notice) by industry </t>
  </si>
  <si>
    <t xml:space="preserve">Table 3.1.6.1.4 - Initial external administrators' and receivers' reports—Unpaid employee entitlements (redundancy) by industry </t>
  </si>
  <si>
    <t xml:space="preserve">Table 3.1.6.1.5 - Initial external administrators' and receivers' reports—Unpaid employee entitlements (long service leave) by industry </t>
  </si>
  <si>
    <t xml:space="preserve">Table 3.1.6.1.6 - Initial external administrators' and receivers' reports—Unpaid employee entitlements (superannuation) by industry </t>
  </si>
  <si>
    <t xml:space="preserve">Table 3.1.6.2.1 - Initial external administrators' and receivers' reports—Unpaid employee entitlements (wages) by region </t>
  </si>
  <si>
    <t xml:space="preserve">Table 3.1.6.2.2 - Initial external administrators' and receivers' reports—Unpaid employee entitlements (annual leave) by region </t>
  </si>
  <si>
    <t xml:space="preserve">Table 3.1.6.2.3 - Initial external administrators' and receivers' reports—Unpaid employee entitlements (pay in lieu of notice) by region </t>
  </si>
  <si>
    <t xml:space="preserve">Table 3.1.6.2.4 - Initial external administrators' and receivers' reports—Unpaid employee entitlements (redundancy) by region </t>
  </si>
  <si>
    <t xml:space="preserve">Table 3.1.6.2.5 - Initial external administrators' and receivers' reports—Unpaid employee entitlements (long service leave) by region </t>
  </si>
  <si>
    <t xml:space="preserve">Table 3.1.6.2.6 - Initial external administrators' and receivers' reports—Unpaid employee entitlements (superannuation) by region </t>
  </si>
  <si>
    <t>Table 3.1.6.1.1 - Initial external administrators' and receivers' reports—Unpaid employee entitlements (wages) by industry (1 July 2019–27 March 2020)</t>
  </si>
  <si>
    <t>Table 3.1.6.1.2 - Initial external administrators' and receivers' reports—Unpaid employee entitlements (annual leave) by industry (1 July 2019–27 March 2020)</t>
  </si>
  <si>
    <t>Table 3.1.6.1.3 - Initial external administrators' and receivers' reports—Unpaid employee entitlements (pay in lieu of notice) by industry (1 July 2019–27 March 2020)</t>
  </si>
  <si>
    <t>Table 3.1.6.1.4 - Initial external administrators' and receivers' reports—Unpaid employee entitlements (redundancy) by industry (1 July 2019–27 March 2020)</t>
  </si>
  <si>
    <t>Table 3.1.6.1.5 - Initial external administrators' and receivers' reports—Unpaid employee entitlements (long service leave) by industry (1 July 2019–27 March 2020)</t>
  </si>
  <si>
    <t>Table 3.1.6.1.6 - Initial external administrators' and receivers' reports—Unpaid employee entitlements (superannuation) by industry (1 July 2019–27 March 2020)</t>
  </si>
  <si>
    <t>Table 3.1.6.2.1 - Initial external administrators' and receivers' reports—Unpaid employee entitlements (wages) by region (1 July 2019–27 March 2020)</t>
  </si>
  <si>
    <t>Table 3.1.6.2.2 - Initial external administrators' and receivers' reports—Unpaid employee entitlements (annual leave) by region (1 July 2019–27 March 2020)</t>
  </si>
  <si>
    <t>Table 3.1.6.2.3 - Initial external administrators' and receivers' reports—Unpaid employee entitlements (pay in lieu of notice) by region (1 July 2019–27 March 2020)</t>
  </si>
  <si>
    <t>Table 3.1.6.2.4 - Initial external administrators' and receivers' reports—Unpaid employee entitlements (redundancy) by region (1 July 2019–27 March 2020)</t>
  </si>
  <si>
    <t>Table 3.1.6.2.5 - Initial external administrators' and receivers' reports—Unpaid employee entitlements (long service leave) by region (1 July 2019–27 March 2020)</t>
  </si>
  <si>
    <t>Table 3.1.6.2.6 - Initial external administrators' and receivers' reports—Unpaid employee entitlements (superannuation) by region (1 July 2019–27 March 2020)</t>
  </si>
  <si>
    <t>Table 3.1.8.1 - Initial external administrators' and receivers' reports—Unpaid taxes and charges by industry  
(1 July 2019–27 March 2020)</t>
  </si>
  <si>
    <t>Table 3.1.9.1 - Initial external administrators' and receivers' reports—Unsecured creditors by industry (1 July 2019–27 March 2020)</t>
  </si>
  <si>
    <t>Table 3.1.9.2 - Initial external administrators' and receivers' reports—Unsecured creditors by region (1 July 2019–27 March 2020)</t>
  </si>
  <si>
    <t>Table 3.1.10.1.1 - Initial external administrators' and receivers' reports—Remuneration of voluntary administrator by industry</t>
  </si>
  <si>
    <t>Table 3.1.10.1.2 - Initial external administrators' and receivers' reports—Remuneration of deed administrator by industry</t>
  </si>
  <si>
    <t>Table 3.1.10.1.3 - Initial external administrators' and receivers' reports—Remuneration of liquidator by industry</t>
  </si>
  <si>
    <t>Table 3.1.10.1.4 - Initial external administrators' and receivers' reports—Remuneration of receiverships by industry</t>
  </si>
  <si>
    <t>Table 3.1.10.2.1 - Initial external administrators' and receivers' reports—Remuneration of voluntary administrator by region</t>
  </si>
  <si>
    <t>Table 3.1.10.2.2 - Initial external administrators' and receivers' reports—Remuneration of deed administrator by region</t>
  </si>
  <si>
    <t>Table 3.1.10.2.3 - Initial external administrators' and receivers' reports—Remuneration of liquidator by region</t>
  </si>
  <si>
    <t>Table 3.1.10.2.4 - Initial external administrators' and receivers' reports—Remuneration of receiverships by region</t>
  </si>
  <si>
    <t>Table 3.1.10.1.1 - Initial external administrators' and receivers' reports—Remuneration of voluntary administrator by industry (1 July 2019–27 March 2020)</t>
  </si>
  <si>
    <t>Table 3.1.10.1.2 - Initial external administrators' and receivers' reports—Remuneration of deed administrator by industry (1 July 2019–27 March 2020)</t>
  </si>
  <si>
    <t>Table 3.1.10.2.2 - Initial external administrators' and receivers' reports—Remuneration of deed administrator by region (1 July 2019–27 March 2020)</t>
  </si>
  <si>
    <t>Note: External Administrators or Receivers/Managing Controllers commonly nominate multiple offences in a report.</t>
  </si>
  <si>
    <t>(*) External Administrators and Receivers/Managing Controllers advised that, of the total amount owed to unsecured creditors more than 50% of the debt was owed to related parties.</t>
  </si>
  <si>
    <t>Released: January 2023</t>
  </si>
  <si>
    <t>Table 3.1.7.1 - Initial external administrators' and receivers' reports—Secured creditors by industry 
(1 July 2019–27 March 2020)</t>
  </si>
  <si>
    <t>Table 3.1.7.2 - Initial external administrators' and receivers' reports—Secured creditors by region 
(1 July 2019–27 March 2020)</t>
  </si>
  <si>
    <t>Table 3.1.8.2 - Initial external administrators' and receivers' reports—Unpaid taxes and charges by region (1 July 2019–27 March 2020)</t>
  </si>
  <si>
    <t>Table 3.1.10.1.3 - Initial external administrators' and receivers' reports—Remuneration of liquidator by industry  (1 July 2019–27 March 2020)</t>
  </si>
  <si>
    <t>Table 3.1.10.1.4 - Initial external administrators' and receivers' reports—Remuneration of receiverships by industry (1 July 2019–27 March 2020)</t>
  </si>
  <si>
    <t>Table 3.1.10.2.1 - Initial external administrators' and receivers' reports—Remuneration of voluntary administrator by region (1 July 2019–27 March 2020)</t>
  </si>
  <si>
    <t>Table 3.1.10.2.3 - Initial external administrators' and receivers' reports—Remuneration of liquidator by region (1 July 2019–27 March 2020)</t>
  </si>
  <si>
    <t>Table 3.1.10.2.4 - Initial external administrators' and receivers' reports—Remuneration of receiverships by region (1 July 2019–27 March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</si>
</sst>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ahoma"/>
      <family val="2"/>
    </font>
    <font>
      <b/>
      <sz val="8"/>
      <color rgb="FF44444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5" fillId="0" borderId="0"/>
    <xf numFmtId="0" fontId="17" fillId="0" borderId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9" applyNumberFormat="0" applyAlignment="0" applyProtection="0"/>
    <xf numFmtId="0" fontId="27" fillId="6" borderId="20" applyNumberFormat="0" applyAlignment="0" applyProtection="0"/>
    <xf numFmtId="0" fontId="28" fillId="6" borderId="19" applyNumberFormat="0" applyAlignment="0" applyProtection="0"/>
    <xf numFmtId="0" fontId="29" fillId="0" borderId="21" applyNumberFormat="0" applyFill="0" applyAlignment="0" applyProtection="0"/>
    <xf numFmtId="0" fontId="30" fillId="7" borderId="22" applyNumberFormat="0" applyAlignment="0" applyProtection="0"/>
    <xf numFmtId="0" fontId="12" fillId="0" borderId="0" applyNumberFormat="0" applyFill="0" applyBorder="0" applyAlignment="0" applyProtection="0"/>
    <xf numFmtId="0" fontId="15" fillId="8" borderId="23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32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2" fillId="32" borderId="0" applyNumberFormat="0" applyBorder="0" applyAlignment="0" applyProtection="0"/>
    <xf numFmtId="0" fontId="17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1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3" fontId="5" fillId="0" borderId="0" xfId="0" applyNumberFormat="1" applyFont="1" applyBorder="1" applyAlignment="1">
      <alignment horizontal="right"/>
    </xf>
    <xf numFmtId="0" fontId="1" fillId="0" borderId="0" xfId="0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4" fillId="0" borderId="0" xfId="0" applyFont="1" applyAlignment="1">
      <alignment horizontal="left"/>
    </xf>
    <xf numFmtId="0" fontId="0" fillId="0" borderId="0" xfId="0" applyFont="1"/>
    <xf numFmtId="0" fontId="12" fillId="0" borderId="0" xfId="0" applyFont="1"/>
    <xf numFmtId="0" fontId="14" fillId="0" borderId="0" xfId="0" applyFont="1"/>
    <xf numFmtId="0" fontId="0" fillId="0" borderId="0" xfId="0" applyFill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6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3" fontId="14" fillId="0" borderId="0" xfId="0" applyNumberFormat="1" applyFont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12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NumberFormat="1" applyFont="1"/>
    <xf numFmtId="0" fontId="13" fillId="0" borderId="0" xfId="0" applyFont="1" applyBorder="1"/>
    <xf numFmtId="0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3" fontId="5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2" xfId="0" applyFont="1" applyBorder="1" applyAlignment="1">
      <alignment horizontal="left"/>
    </xf>
    <xf numFmtId="6" fontId="6" fillId="0" borderId="6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6" fontId="6" fillId="0" borderId="0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6" fontId="6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/>
    <xf numFmtId="0" fontId="6" fillId="0" borderId="3" xfId="0" applyFont="1" applyBorder="1" applyAlignment="1">
      <alignment horizontal="right" wrapText="1"/>
    </xf>
    <xf numFmtId="6" fontId="6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6" fontId="6" fillId="0" borderId="14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3" xfId="0" applyFont="1" applyBorder="1" applyAlignment="1">
      <alignment horizontal="right" wrapText="1"/>
    </xf>
    <xf numFmtId="3" fontId="0" fillId="0" borderId="0" xfId="0" applyNumberForma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/>
    </xf>
    <xf numFmtId="164" fontId="5" fillId="0" borderId="0" xfId="2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0" fontId="0" fillId="0" borderId="0" xfId="0" applyFill="1" applyAlignment="1">
      <alignment horizontal="left"/>
    </xf>
    <xf numFmtId="0" fontId="8" fillId="0" borderId="0" xfId="1" applyAlignment="1" applyProtection="1">
      <alignment horizontal="lef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/>
    </xf>
    <xf numFmtId="165" fontId="6" fillId="0" borderId="0" xfId="0" applyNumberFormat="1" applyFont="1" applyBorder="1" applyAlignment="1"/>
    <xf numFmtId="165" fontId="6" fillId="0" borderId="0" xfId="0" applyNumberFormat="1" applyFont="1" applyFill="1" applyBorder="1" applyAlignment="1"/>
    <xf numFmtId="164" fontId="5" fillId="0" borderId="2" xfId="2" applyNumberFormat="1" applyFont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3" fontId="5" fillId="0" borderId="8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6" fillId="0" borderId="0" xfId="6" applyNumberFormat="1" applyFont="1" applyAlignment="1">
      <alignment horizontal="right"/>
    </xf>
    <xf numFmtId="165" fontId="6" fillId="0" borderId="0" xfId="6" applyNumberFormat="1" applyFont="1" applyBorder="1" applyAlignment="1">
      <alignment horizontal="right"/>
    </xf>
    <xf numFmtId="165" fontId="6" fillId="0" borderId="0" xfId="6" applyNumberFormat="1" applyFont="1" applyFill="1" applyBorder="1" applyAlignment="1">
      <alignment horizontal="right"/>
    </xf>
    <xf numFmtId="165" fontId="6" fillId="0" borderId="8" xfId="6" applyNumberFormat="1" applyFont="1" applyBorder="1" applyAlignment="1">
      <alignment horizontal="right"/>
    </xf>
    <xf numFmtId="165" fontId="6" fillId="0" borderId="10" xfId="6" applyNumberFormat="1" applyFont="1" applyBorder="1" applyAlignment="1">
      <alignment horizontal="right"/>
    </xf>
    <xf numFmtId="165" fontId="6" fillId="0" borderId="8" xfId="6" applyNumberFormat="1" applyFont="1" applyFill="1" applyBorder="1" applyAlignment="1">
      <alignment horizontal="right"/>
    </xf>
    <xf numFmtId="165" fontId="6" fillId="0" borderId="11" xfId="6" applyNumberFormat="1" applyFont="1" applyFill="1" applyBorder="1" applyAlignment="1">
      <alignment horizontal="right"/>
    </xf>
    <xf numFmtId="165" fontId="6" fillId="0" borderId="11" xfId="6" applyNumberFormat="1" applyFont="1" applyBorder="1" applyAlignment="1">
      <alignment horizontal="right"/>
    </xf>
    <xf numFmtId="165" fontId="6" fillId="0" borderId="10" xfId="6" applyNumberFormat="1" applyFont="1" applyFill="1" applyBorder="1" applyAlignment="1">
      <alignment horizontal="right"/>
    </xf>
    <xf numFmtId="165" fontId="6" fillId="0" borderId="15" xfId="6" applyNumberFormat="1" applyFont="1" applyFill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0" fontId="34" fillId="0" borderId="0" xfId="0" applyFont="1"/>
    <xf numFmtId="3" fontId="5" fillId="0" borderId="6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3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3" fontId="5" fillId="0" borderId="1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6" fontId="6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6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13" fillId="0" borderId="0" xfId="0" applyFont="1" applyBorder="1" applyAlignment="1">
      <alignment horizontal="center"/>
    </xf>
    <xf numFmtId="0" fontId="5" fillId="0" borderId="6" xfId="0" applyFont="1" applyBorder="1" applyAlignment="1">
      <alignment horizontal="right" wrapText="1"/>
    </xf>
    <xf numFmtId="0" fontId="6" fillId="0" borderId="3" xfId="0" applyFont="1" applyBorder="1" applyAlignment="1"/>
    <xf numFmtId="0" fontId="35" fillId="0" borderId="3" xfId="0" applyFont="1" applyBorder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0" xfId="0" applyNumberFormat="1" applyFont="1" applyAlignment="1"/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left" vertical="top" wrapText="1"/>
    </xf>
    <xf numFmtId="0" fontId="6" fillId="0" borderId="3" xfId="0" applyFont="1" applyBorder="1" applyAlignment="1">
      <alignment horizontal="left"/>
    </xf>
  </cellXfs>
  <cellStyles count="6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/>
    <cellStyle name="Comma 2" xfId="57" xr:uid="{00000000-0005-0000-0000-00001C000000}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1" builtinId="8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6" xr:uid="{00000000-0005-0000-0000-000028000000}"/>
    <cellStyle name="Normal 3" xfId="5" xr:uid="{00000000-0005-0000-0000-000029000000}"/>
    <cellStyle name="Normal 3 2" xfId="9" xr:uid="{00000000-0005-0000-0000-00002A000000}"/>
    <cellStyle name="Normal 3 2 2" xfId="54" xr:uid="{00000000-0005-0000-0000-00002B000000}"/>
    <cellStyle name="Normal 3 2 3" xfId="60" xr:uid="{00000000-0005-0000-0000-00002C000000}"/>
    <cellStyle name="Normal 3 3" xfId="8" xr:uid="{00000000-0005-0000-0000-00002D000000}"/>
    <cellStyle name="Normal 3 3 2" xfId="53" xr:uid="{00000000-0005-0000-0000-00002E000000}"/>
    <cellStyle name="Normal 3 3 3" xfId="59" xr:uid="{00000000-0005-0000-0000-00002F000000}"/>
    <cellStyle name="Normal 3 4" xfId="52" xr:uid="{00000000-0005-0000-0000-000030000000}"/>
    <cellStyle name="Normal 3 5" xfId="58" xr:uid="{00000000-0005-0000-0000-000031000000}"/>
    <cellStyle name="Normal 4" xfId="3" xr:uid="{00000000-0005-0000-0000-000032000000}"/>
    <cellStyle name="Normal 5" xfId="56" xr:uid="{00000000-0005-0000-0000-000033000000}"/>
    <cellStyle name="Normal 6" xfId="51" xr:uid="{00000000-0005-0000-0000-000034000000}"/>
    <cellStyle name="Normal 7" xfId="55" xr:uid="{00000000-0005-0000-0000-000035000000}"/>
    <cellStyle name="Note" xfId="24" builtinId="10" customBuiltin="1"/>
    <cellStyle name="Output" xfId="19" builtinId="21" customBuiltin="1"/>
    <cellStyle name="Percent 2" xfId="7" xr:uid="{00000000-0005-0000-0000-000038000000}"/>
    <cellStyle name="Percent 3" xfId="4" xr:uid="{00000000-0005-0000-0000-000039000000}"/>
    <cellStyle name="Title" xfId="10" builtinId="15" customBuiltin="1"/>
    <cellStyle name="Total" xfId="26" builtinId="25" customBuiltin="1"/>
    <cellStyle name="Warning Text" xfId="2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5673262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5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682625</xdr:colOff>
      <xdr:row>0</xdr:row>
      <xdr:rowOff>860740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682625</xdr:colOff>
      <xdr:row>0</xdr:row>
      <xdr:rowOff>863915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4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672465</xdr:colOff>
      <xdr:row>0</xdr:row>
      <xdr:rowOff>858200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682625</xdr:colOff>
      <xdr:row>0</xdr:row>
      <xdr:rowOff>866455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137795</xdr:colOff>
      <xdr:row>0</xdr:row>
      <xdr:rowOff>870265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682625</xdr:colOff>
      <xdr:row>0</xdr:row>
      <xdr:rowOff>870265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682625</xdr:colOff>
      <xdr:row>0</xdr:row>
      <xdr:rowOff>858835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682625</xdr:colOff>
      <xdr:row>0</xdr:row>
      <xdr:rowOff>859470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682625</xdr:colOff>
      <xdr:row>0</xdr:row>
      <xdr:rowOff>860740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wnload.asic.gov.au/media/4108700/rep507-published-14-december-2016.pdf" TargetMode="External"/><Relationship Id="rId13" Type="http://schemas.openxmlformats.org/officeDocument/2006/relationships/hyperlink" Target="https://download.asic.gov.au/media/4936726/rep596-published-14-november-2018.pdf" TargetMode="External"/><Relationship Id="rId3" Type="http://schemas.openxmlformats.org/officeDocument/2006/relationships/hyperlink" Target="http://www.asic.gov.au/asic/asic.nsf/byheadline/Insolvency-statistics-Series-3.1--2009-2010?openDocument" TargetMode="External"/><Relationship Id="rId7" Type="http://schemas.openxmlformats.org/officeDocument/2006/relationships/hyperlink" Target="https://download.asic.gov.au/media/3454357/rep-456-published-17-november-2015.pdf" TargetMode="External"/><Relationship Id="rId12" Type="http://schemas.openxmlformats.org/officeDocument/2006/relationships/hyperlink" Target="https://asic.gov.au/media/1914730/rep412-published-29-september-2014.pdf" TargetMode="External"/><Relationship Id="rId2" Type="http://schemas.openxmlformats.org/officeDocument/2006/relationships/hyperlink" Target="http://www.asic.gov.au/" TargetMode="External"/><Relationship Id="rId1" Type="http://schemas.openxmlformats.org/officeDocument/2006/relationships/hyperlink" Target="http://www.asic.gov.au/asic/asic.nsf/byheadline/Copyright+%26+linking+to+our+websites?openDocument" TargetMode="External"/><Relationship Id="rId6" Type="http://schemas.openxmlformats.org/officeDocument/2006/relationships/hyperlink" Target="http://www.asic.gov.au/asic/asic.nsf/byHeadline/Insolvency-statistics-Series-3.3" TargetMode="External"/><Relationship Id="rId11" Type="http://schemas.openxmlformats.org/officeDocument/2006/relationships/hyperlink" Target="https://asic.gov.au/media/1344428/rep372-published-17-October-2013.pdf" TargetMode="External"/><Relationship Id="rId5" Type="http://schemas.openxmlformats.org/officeDocument/2006/relationships/hyperlink" Target="http://www.asic.gov.au/asic/asic.nsf/byheadline/How+to+interpret+ASIC+insolvency+statistics?openDocument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asic.gov.au/media/2195190/rep297-published-7-september-2012.pdf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s://download.asic.gov.au/media/4570724/rep558-published-12-december-2017.pdf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Normal="100" workbookViewId="0">
      <selection activeCell="B1" sqref="B1"/>
    </sheetView>
  </sheetViews>
  <sheetFormatPr defaultRowHeight="14.5" x14ac:dyDescent="0.35"/>
  <cols>
    <col min="2" max="2" width="90.7265625" customWidth="1"/>
    <col min="3" max="18" width="10.7265625" customWidth="1"/>
  </cols>
  <sheetData>
    <row r="1" spans="1:11" ht="75" customHeight="1" x14ac:dyDescent="0.35">
      <c r="A1" s="5"/>
    </row>
    <row r="2" spans="1:11" ht="15.75" customHeight="1" x14ac:dyDescent="0.35">
      <c r="A2" s="26" t="s">
        <v>176</v>
      </c>
    </row>
    <row r="3" spans="1:11" s="30" customFormat="1" ht="25" customHeight="1" x14ac:dyDescent="0.35">
      <c r="A3" s="141" t="s">
        <v>254</v>
      </c>
      <c r="B3" s="141"/>
      <c r="C3" s="88"/>
      <c r="D3" s="88"/>
      <c r="E3" s="88"/>
      <c r="F3" s="88"/>
      <c r="G3" s="88"/>
      <c r="H3" s="88"/>
      <c r="I3" s="88"/>
      <c r="J3" s="88"/>
      <c r="K3" s="88"/>
    </row>
    <row r="4" spans="1:11" ht="15" customHeight="1" x14ac:dyDescent="0.35">
      <c r="A4" s="7" t="s">
        <v>188</v>
      </c>
    </row>
    <row r="5" spans="1:11" x14ac:dyDescent="0.35">
      <c r="A5" t="s">
        <v>189</v>
      </c>
    </row>
    <row r="7" spans="1:11" ht="15.5" x14ac:dyDescent="0.35">
      <c r="B7" s="6" t="s">
        <v>61</v>
      </c>
    </row>
    <row r="8" spans="1:11" x14ac:dyDescent="0.35">
      <c r="B8" s="8" t="s">
        <v>62</v>
      </c>
    </row>
    <row r="9" spans="1:11" ht="15" customHeight="1" x14ac:dyDescent="0.35">
      <c r="B9" s="9" t="s">
        <v>178</v>
      </c>
    </row>
    <row r="10" spans="1:11" ht="15" customHeight="1" x14ac:dyDescent="0.35">
      <c r="B10" s="9" t="s">
        <v>179</v>
      </c>
    </row>
    <row r="11" spans="1:11" ht="15" customHeight="1" x14ac:dyDescent="0.35">
      <c r="B11" s="9" t="s">
        <v>180</v>
      </c>
    </row>
    <row r="12" spans="1:11" ht="15" customHeight="1" x14ac:dyDescent="0.35">
      <c r="B12" s="140" t="s">
        <v>181</v>
      </c>
    </row>
    <row r="13" spans="1:11" ht="15" customHeight="1" x14ac:dyDescent="0.35">
      <c r="B13" s="9" t="s">
        <v>182</v>
      </c>
    </row>
    <row r="14" spans="1:11" ht="15" customHeight="1" x14ac:dyDescent="0.35">
      <c r="B14" s="9" t="s">
        <v>183</v>
      </c>
    </row>
    <row r="15" spans="1:11" ht="15" customHeight="1" x14ac:dyDescent="0.35">
      <c r="B15" s="9" t="s">
        <v>184</v>
      </c>
    </row>
    <row r="16" spans="1:11" ht="15" customHeight="1" x14ac:dyDescent="0.35">
      <c r="B16" s="9" t="s">
        <v>185</v>
      </c>
    </row>
    <row r="17" spans="2:2" s="2" customFormat="1" ht="15" customHeight="1" x14ac:dyDescent="0.2">
      <c r="B17" s="9" t="s">
        <v>186</v>
      </c>
    </row>
    <row r="18" spans="2:2" ht="15" customHeight="1" x14ac:dyDescent="0.35">
      <c r="B18" s="9" t="s">
        <v>187</v>
      </c>
    </row>
    <row r="20" spans="2:2" ht="15.5" x14ac:dyDescent="0.35">
      <c r="B20" s="10"/>
    </row>
    <row r="21" spans="2:2" ht="15.5" x14ac:dyDescent="0.35">
      <c r="B21" s="11" t="s">
        <v>63</v>
      </c>
    </row>
    <row r="23" spans="2:2" x14ac:dyDescent="0.35">
      <c r="B23" s="7" t="s">
        <v>143</v>
      </c>
    </row>
    <row r="24" spans="2:2" x14ac:dyDescent="0.35">
      <c r="B24" s="40" t="s">
        <v>165</v>
      </c>
    </row>
    <row r="25" spans="2:2" x14ac:dyDescent="0.35">
      <c r="B25" s="40" t="s">
        <v>190</v>
      </c>
    </row>
    <row r="26" spans="2:2" x14ac:dyDescent="0.35">
      <c r="B26" s="40" t="s">
        <v>191</v>
      </c>
    </row>
    <row r="27" spans="2:2" x14ac:dyDescent="0.35">
      <c r="B27" s="89" t="s">
        <v>192</v>
      </c>
    </row>
    <row r="28" spans="2:2" x14ac:dyDescent="0.35">
      <c r="B28" s="89" t="s">
        <v>193</v>
      </c>
    </row>
    <row r="29" spans="2:2" x14ac:dyDescent="0.35">
      <c r="B29" s="89" t="s">
        <v>194</v>
      </c>
    </row>
    <row r="30" spans="2:2" x14ac:dyDescent="0.35">
      <c r="B30" s="89" t="s">
        <v>195</v>
      </c>
    </row>
    <row r="31" spans="2:2" x14ac:dyDescent="0.35">
      <c r="B31" s="89" t="s">
        <v>196</v>
      </c>
    </row>
    <row r="32" spans="2:2" x14ac:dyDescent="0.35">
      <c r="B32" s="89" t="s">
        <v>197</v>
      </c>
    </row>
    <row r="33" spans="1:2" x14ac:dyDescent="0.35">
      <c r="B33" s="89" t="s">
        <v>198</v>
      </c>
    </row>
    <row r="34" spans="1:2" x14ac:dyDescent="0.35">
      <c r="B34" s="40" t="s">
        <v>141</v>
      </c>
    </row>
    <row r="35" spans="1:2" x14ac:dyDescent="0.35">
      <c r="A35" s="27"/>
      <c r="B35" s="27"/>
    </row>
    <row r="37" spans="1:2" ht="15.5" x14ac:dyDescent="0.35">
      <c r="B37" s="6" t="s">
        <v>64</v>
      </c>
    </row>
    <row r="38" spans="1:2" ht="15" customHeight="1" x14ac:dyDescent="0.35"/>
    <row r="39" spans="1:2" ht="15" customHeight="1" x14ac:dyDescent="0.35">
      <c r="B39" s="3" t="s">
        <v>144</v>
      </c>
    </row>
    <row r="42" spans="1:2" x14ac:dyDescent="0.35">
      <c r="B42" s="12" t="s">
        <v>142</v>
      </c>
    </row>
  </sheetData>
  <hyperlinks>
    <hyperlink ref="B42" r:id="rId1" xr:uid="{00000000-0004-0000-0000-000000000000}"/>
    <hyperlink ref="B21" r:id="rId2" xr:uid="{00000000-0004-0000-0000-000001000000}"/>
    <hyperlink ref="B9" location="'3.1.1'!A1" display="Table 3.1.1 - Initial Schedule B reports electronically lodged by region and industry" xr:uid="{00000000-0004-0000-0000-000002000000}"/>
    <hyperlink ref="B10" location="'3.1.2'!A1" display="Table 3.1.2.1 - Initial Schedule B reports electronically lodged—Size of company as measured by number of FTEs and industry" xr:uid="{00000000-0004-0000-0000-000003000000}"/>
    <hyperlink ref="B11" location="'3.1.3'!A1" display="Table 3.1.3.1 - Initial Schedule B reports electronically lodged—Nominated causes of failure by industry" xr:uid="{00000000-0004-0000-0000-000005000000}"/>
    <hyperlink ref="B12" location="'3.1.4'!A1" display="Table 3.1.4 - Initial external administrators' reports—Possible misconduct by industry and region" xr:uid="{00000000-0004-0000-0000-000007000000}"/>
    <hyperlink ref="B13" location="'3.1.5'!A1" display="Table 3.1.5.1 - Initial Schedule B reports electronically lodged—Assets, liabilities and deficiency by industry " xr:uid="{00000000-0004-0000-0000-000009000000}"/>
    <hyperlink ref="B14" location="'3.1.6.1.1 to 3.1.6.2.6'!A1" display="Table 3.1.6.1.1 - Initial Schedule B reports electronically lodged—Unpaid employee entitlements (wages) by industry " xr:uid="{00000000-0004-0000-0000-00000B000000}"/>
    <hyperlink ref="B15" location="'3.1.7'!A1" display="Table 3.1.7.1 - Initial Schedule B reports electronically lodged—Secured creditors by industry" xr:uid="{00000000-0004-0000-0000-00000D000000}"/>
    <hyperlink ref="B16" location="'3.1.8'!A1" display="Table 3.1.8.1 - Initial Schedule B reports electronically lodged—Unpaid taxes and charges by industry " xr:uid="{00000000-0004-0000-0000-000011000000}"/>
    <hyperlink ref="B17" location="'3.1.9'!A1" display="Table 3.1.9.1 - Initial Schedule B reports electronically lodged—Unsecured creditors by industry " xr:uid="{00000000-0004-0000-0000-000013000000}"/>
    <hyperlink ref="B18" location="'3.1.10.1.1 to 3.1.10.2.6'!A1" display="Table 3.1.10.1.1 - Initial Schedule B reports electronically lodged—Remuneration of voluntary administrator by industry" xr:uid="{00000000-0004-0000-0000-000015000000}"/>
    <hyperlink ref="B25" r:id="rId3" display="SERIES 3.2: External administrators' reports for selected industries, 1 July 2009–30 June 2010" xr:uid="{00000000-0004-0000-0000-00002B000000}"/>
    <hyperlink ref="B34" r:id="rId4" location="rg16" xr:uid="{00000000-0004-0000-0000-00002C000000}"/>
    <hyperlink ref="B24" r:id="rId5" xr:uid="{00000000-0004-0000-0000-00002D000000}"/>
    <hyperlink ref="B26" r:id="rId6" display="SERIES 3.3: External administrators' reports time series for 1 July 2004–30 June 2010" xr:uid="{00000000-0004-0000-0000-00002F000000}"/>
    <hyperlink ref="B30" r:id="rId7" display="REPORT 456: Insolvency statistics: External administrators' reports 1 July 2014–30 June 2015" xr:uid="{00000000-0004-0000-0000-000031000000}"/>
    <hyperlink ref="B29" r:id="rId8" display="REPORT 507: Insolvency statistics: External administrators' reports 1 July 2015–30 June 2016" xr:uid="{00000000-0004-0000-0000-000032000000}"/>
    <hyperlink ref="B28" r:id="rId9" display="REPORT 558: Insolvency statistics: External administrator's reports 1 July 2016–30 June 2017" xr:uid="{00000000-0004-0000-0000-000033000000}"/>
    <hyperlink ref="B33" r:id="rId10" display="REPORT 297: Insolvency statistics: External administrators' reports 1 July 2011–30 June 2012" xr:uid="{238F66F6-6AAD-4DA4-9F26-D1894ACCDD52}"/>
    <hyperlink ref="B32" r:id="rId11" display="REPORT 372: Insolvency statistics: External administrators' reports 1 July 2012–30 June 2013" xr:uid="{079DECDB-09AE-47BF-9C0D-BF4E887EA63D}"/>
    <hyperlink ref="B31" r:id="rId12" display="REPORT 412: Insolvency statistics: External administrator's reports 1 July 2013–30 June 2014" xr:uid="{9E1387CF-DA00-4205-929F-DF103A19784D}"/>
    <hyperlink ref="B27" r:id="rId13" display="REPORT 596: Insolvency statistics: External administrator's reports 1 July 2017-30 June 2018" xr:uid="{E9CD5804-5AA4-4463-B4F0-3AE0833676AD}"/>
  </hyperlinks>
  <pageMargins left="0.70866141732283472" right="0.70866141732283472" top="0.74803149606299213" bottom="0.4" header="0.31496062992125984" footer="0.31496062992125984"/>
  <pageSetup paperSize="9" scale="87" orientation="portrait" r:id="rId14"/>
  <drawing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48"/>
  <sheetViews>
    <sheetView zoomScaleNormal="100" workbookViewId="0">
      <selection sqref="A1:S1"/>
    </sheetView>
  </sheetViews>
  <sheetFormatPr defaultColWidth="11.54296875" defaultRowHeight="14.5" x14ac:dyDescent="0.35"/>
  <cols>
    <col min="1" max="1" width="32.26953125" customWidth="1"/>
    <col min="2" max="19" width="10.7265625" customWidth="1"/>
    <col min="195" max="195" width="51.54296875" customWidth="1"/>
    <col min="198" max="198" width="12" customWidth="1"/>
    <col min="451" max="451" width="51.54296875" customWidth="1"/>
    <col min="454" max="454" width="12" customWidth="1"/>
    <col min="707" max="707" width="51.54296875" customWidth="1"/>
    <col min="710" max="710" width="12" customWidth="1"/>
    <col min="963" max="963" width="51.54296875" customWidth="1"/>
    <col min="966" max="966" width="12" customWidth="1"/>
    <col min="1219" max="1219" width="51.54296875" customWidth="1"/>
    <col min="1222" max="1222" width="12" customWidth="1"/>
    <col min="1475" max="1475" width="51.54296875" customWidth="1"/>
    <col min="1478" max="1478" width="12" customWidth="1"/>
    <col min="1731" max="1731" width="51.54296875" customWidth="1"/>
    <col min="1734" max="1734" width="12" customWidth="1"/>
    <col min="1987" max="1987" width="51.54296875" customWidth="1"/>
    <col min="1990" max="1990" width="12" customWidth="1"/>
    <col min="2243" max="2243" width="51.54296875" customWidth="1"/>
    <col min="2246" max="2246" width="12" customWidth="1"/>
    <col min="2499" max="2499" width="51.54296875" customWidth="1"/>
    <col min="2502" max="2502" width="12" customWidth="1"/>
    <col min="2755" max="2755" width="51.54296875" customWidth="1"/>
    <col min="2758" max="2758" width="12" customWidth="1"/>
    <col min="3011" max="3011" width="51.54296875" customWidth="1"/>
    <col min="3014" max="3014" width="12" customWidth="1"/>
    <col min="3267" max="3267" width="51.54296875" customWidth="1"/>
    <col min="3270" max="3270" width="12" customWidth="1"/>
    <col min="3523" max="3523" width="51.54296875" customWidth="1"/>
    <col min="3526" max="3526" width="12" customWidth="1"/>
    <col min="3779" max="3779" width="51.54296875" customWidth="1"/>
    <col min="3782" max="3782" width="12" customWidth="1"/>
    <col min="4035" max="4035" width="51.54296875" customWidth="1"/>
    <col min="4038" max="4038" width="12" customWidth="1"/>
    <col min="4291" max="4291" width="51.54296875" customWidth="1"/>
    <col min="4294" max="4294" width="12" customWidth="1"/>
    <col min="4547" max="4547" width="51.54296875" customWidth="1"/>
    <col min="4550" max="4550" width="12" customWidth="1"/>
    <col min="4803" max="4803" width="51.54296875" customWidth="1"/>
    <col min="4806" max="4806" width="12" customWidth="1"/>
    <col min="5059" max="5059" width="51.54296875" customWidth="1"/>
    <col min="5062" max="5062" width="12" customWidth="1"/>
    <col min="5315" max="5315" width="51.54296875" customWidth="1"/>
    <col min="5318" max="5318" width="12" customWidth="1"/>
    <col min="5571" max="5571" width="51.54296875" customWidth="1"/>
    <col min="5574" max="5574" width="12" customWidth="1"/>
    <col min="5827" max="5827" width="51.54296875" customWidth="1"/>
    <col min="5830" max="5830" width="12" customWidth="1"/>
    <col min="6083" max="6083" width="51.54296875" customWidth="1"/>
    <col min="6086" max="6086" width="12" customWidth="1"/>
    <col min="6339" max="6339" width="51.54296875" customWidth="1"/>
    <col min="6342" max="6342" width="12" customWidth="1"/>
    <col min="6595" max="6595" width="51.54296875" customWidth="1"/>
    <col min="6598" max="6598" width="12" customWidth="1"/>
    <col min="6851" max="6851" width="51.54296875" customWidth="1"/>
    <col min="6854" max="6854" width="12" customWidth="1"/>
    <col min="7107" max="7107" width="51.54296875" customWidth="1"/>
    <col min="7110" max="7110" width="12" customWidth="1"/>
    <col min="7363" max="7363" width="51.54296875" customWidth="1"/>
    <col min="7366" max="7366" width="12" customWidth="1"/>
    <col min="7619" max="7619" width="51.54296875" customWidth="1"/>
    <col min="7622" max="7622" width="12" customWidth="1"/>
    <col min="7875" max="7875" width="51.54296875" customWidth="1"/>
    <col min="7878" max="7878" width="12" customWidth="1"/>
    <col min="8131" max="8131" width="51.54296875" customWidth="1"/>
    <col min="8134" max="8134" width="12" customWidth="1"/>
    <col min="8387" max="8387" width="51.54296875" customWidth="1"/>
    <col min="8390" max="8390" width="12" customWidth="1"/>
    <col min="8643" max="8643" width="51.54296875" customWidth="1"/>
    <col min="8646" max="8646" width="12" customWidth="1"/>
    <col min="8899" max="8899" width="51.54296875" customWidth="1"/>
    <col min="8902" max="8902" width="12" customWidth="1"/>
    <col min="9155" max="9155" width="51.54296875" customWidth="1"/>
    <col min="9158" max="9158" width="12" customWidth="1"/>
    <col min="9411" max="9411" width="51.54296875" customWidth="1"/>
    <col min="9414" max="9414" width="12" customWidth="1"/>
    <col min="9667" max="9667" width="51.54296875" customWidth="1"/>
    <col min="9670" max="9670" width="12" customWidth="1"/>
    <col min="9923" max="9923" width="51.54296875" customWidth="1"/>
    <col min="9926" max="9926" width="12" customWidth="1"/>
    <col min="10179" max="10179" width="51.54296875" customWidth="1"/>
    <col min="10182" max="10182" width="12" customWidth="1"/>
    <col min="10435" max="10435" width="51.54296875" customWidth="1"/>
    <col min="10438" max="10438" width="12" customWidth="1"/>
    <col min="10691" max="10691" width="51.54296875" customWidth="1"/>
    <col min="10694" max="10694" width="12" customWidth="1"/>
    <col min="10947" max="10947" width="51.54296875" customWidth="1"/>
    <col min="10950" max="10950" width="12" customWidth="1"/>
    <col min="11203" max="11203" width="51.54296875" customWidth="1"/>
    <col min="11206" max="11206" width="12" customWidth="1"/>
    <col min="11459" max="11459" width="51.54296875" customWidth="1"/>
    <col min="11462" max="11462" width="12" customWidth="1"/>
    <col min="11715" max="11715" width="51.54296875" customWidth="1"/>
    <col min="11718" max="11718" width="12" customWidth="1"/>
    <col min="11971" max="11971" width="51.54296875" customWidth="1"/>
    <col min="11974" max="11974" width="12" customWidth="1"/>
    <col min="12227" max="12227" width="51.54296875" customWidth="1"/>
    <col min="12230" max="12230" width="12" customWidth="1"/>
    <col min="12483" max="12483" width="51.54296875" customWidth="1"/>
    <col min="12486" max="12486" width="12" customWidth="1"/>
    <col min="12739" max="12739" width="51.54296875" customWidth="1"/>
    <col min="12742" max="12742" width="12" customWidth="1"/>
    <col min="12995" max="12995" width="51.54296875" customWidth="1"/>
    <col min="12998" max="12998" width="12" customWidth="1"/>
    <col min="13251" max="13251" width="51.54296875" customWidth="1"/>
    <col min="13254" max="13254" width="12" customWidth="1"/>
    <col min="13507" max="13507" width="51.54296875" customWidth="1"/>
    <col min="13510" max="13510" width="12" customWidth="1"/>
    <col min="13763" max="13763" width="51.54296875" customWidth="1"/>
    <col min="13766" max="13766" width="12" customWidth="1"/>
    <col min="14019" max="14019" width="51.54296875" customWidth="1"/>
    <col min="14022" max="14022" width="12" customWidth="1"/>
    <col min="14275" max="14275" width="51.54296875" customWidth="1"/>
    <col min="14278" max="14278" width="12" customWidth="1"/>
    <col min="14531" max="14531" width="51.54296875" customWidth="1"/>
    <col min="14534" max="14534" width="12" customWidth="1"/>
    <col min="14787" max="14787" width="51.54296875" customWidth="1"/>
    <col min="14790" max="14790" width="12" customWidth="1"/>
    <col min="15043" max="15043" width="51.54296875" customWidth="1"/>
    <col min="15046" max="15046" width="12" customWidth="1"/>
    <col min="15299" max="15299" width="51.54296875" customWidth="1"/>
    <col min="15302" max="15302" width="12" customWidth="1"/>
    <col min="15555" max="15555" width="51.54296875" customWidth="1"/>
    <col min="15558" max="15558" width="12" customWidth="1"/>
    <col min="15811" max="15811" width="51.54296875" customWidth="1"/>
    <col min="15814" max="15814" width="12" customWidth="1"/>
    <col min="16067" max="16067" width="51.54296875" customWidth="1"/>
    <col min="16070" max="16070" width="12" customWidth="1"/>
  </cols>
  <sheetData>
    <row r="1" spans="1:22" ht="75" customHeight="1" x14ac:dyDescent="0.3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1:22" ht="15" customHeight="1" x14ac:dyDescent="0.35">
      <c r="A2" s="146" t="str">
        <f>+Contents!A2</f>
        <v>Statistics about corporate insolvency in Australia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22" ht="25" customHeight="1" x14ac:dyDescent="0.35">
      <c r="A3" s="168" t="str">
        <f>Contents!A3</f>
        <v>Released: January 2023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4" spans="1:22" s="29" customFormat="1" ht="21" customHeight="1" x14ac:dyDescent="0.35">
      <c r="A4" s="152" t="s">
        <v>239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22" ht="15" customHeight="1" x14ac:dyDescent="0.35">
      <c r="A5" s="149" t="s">
        <v>68</v>
      </c>
      <c r="B5" s="148" t="s">
        <v>158</v>
      </c>
      <c r="C5" s="148"/>
      <c r="D5" s="148"/>
      <c r="E5" s="148"/>
      <c r="F5" s="148"/>
      <c r="G5" s="148" t="s">
        <v>159</v>
      </c>
      <c r="H5" s="148"/>
      <c r="I5" s="148"/>
      <c r="J5" s="148"/>
      <c r="K5" s="148"/>
      <c r="L5" s="148"/>
      <c r="M5" s="169" t="s">
        <v>174</v>
      </c>
      <c r="N5" s="148" t="s">
        <v>160</v>
      </c>
      <c r="O5" s="148"/>
      <c r="P5" s="148"/>
      <c r="Q5" s="148"/>
      <c r="R5" s="148"/>
      <c r="S5" s="158" t="s">
        <v>71</v>
      </c>
    </row>
    <row r="6" spans="1:22" ht="48.75" customHeight="1" x14ac:dyDescent="0.35">
      <c r="A6" s="149"/>
      <c r="B6" s="54" t="s">
        <v>73</v>
      </c>
      <c r="C6" s="54" t="s">
        <v>128</v>
      </c>
      <c r="D6" s="54" t="s">
        <v>129</v>
      </c>
      <c r="E6" s="54" t="s">
        <v>74</v>
      </c>
      <c r="F6" s="54" t="s">
        <v>75</v>
      </c>
      <c r="G6" s="61" t="s">
        <v>133</v>
      </c>
      <c r="H6" s="58" t="s">
        <v>134</v>
      </c>
      <c r="I6" s="58" t="s">
        <v>135</v>
      </c>
      <c r="J6" s="58" t="s">
        <v>111</v>
      </c>
      <c r="K6" s="58" t="s">
        <v>101</v>
      </c>
      <c r="L6" s="62" t="s">
        <v>112</v>
      </c>
      <c r="M6" s="169"/>
      <c r="N6" s="61">
        <v>0</v>
      </c>
      <c r="O6" s="58" t="s">
        <v>76</v>
      </c>
      <c r="P6" s="58" t="s">
        <v>130</v>
      </c>
      <c r="Q6" s="58" t="s">
        <v>131</v>
      </c>
      <c r="R6" s="62" t="s">
        <v>132</v>
      </c>
      <c r="S6" s="161"/>
    </row>
    <row r="7" spans="1:22" x14ac:dyDescent="0.35">
      <c r="A7" s="9" t="s">
        <v>3</v>
      </c>
      <c r="B7" s="112">
        <v>714</v>
      </c>
      <c r="C7" s="112">
        <v>118</v>
      </c>
      <c r="D7" s="112">
        <v>42</v>
      </c>
      <c r="E7" s="112">
        <v>0</v>
      </c>
      <c r="F7" s="115">
        <v>6</v>
      </c>
      <c r="G7" s="113">
        <v>572</v>
      </c>
      <c r="H7" s="113">
        <v>147</v>
      </c>
      <c r="I7" s="113">
        <v>92</v>
      </c>
      <c r="J7" s="113">
        <v>63</v>
      </c>
      <c r="K7" s="113">
        <v>6</v>
      </c>
      <c r="L7" s="117">
        <v>0</v>
      </c>
      <c r="M7" s="118">
        <v>183</v>
      </c>
      <c r="N7" s="113">
        <v>841</v>
      </c>
      <c r="O7" s="113">
        <v>21</v>
      </c>
      <c r="P7" s="113">
        <v>8</v>
      </c>
      <c r="Q7" s="113">
        <v>6</v>
      </c>
      <c r="R7" s="115">
        <v>4</v>
      </c>
      <c r="S7" s="14">
        <f>SUM(N7:R7)</f>
        <v>880</v>
      </c>
      <c r="T7" s="27"/>
      <c r="U7" s="27"/>
      <c r="V7" s="27"/>
    </row>
    <row r="8" spans="1:22" x14ac:dyDescent="0.35">
      <c r="A8" s="9" t="s">
        <v>145</v>
      </c>
      <c r="B8" s="112">
        <v>36</v>
      </c>
      <c r="C8" s="112">
        <v>2</v>
      </c>
      <c r="D8" s="112">
        <v>1</v>
      </c>
      <c r="E8" s="112">
        <v>0</v>
      </c>
      <c r="F8" s="115">
        <v>0</v>
      </c>
      <c r="G8" s="113">
        <v>30</v>
      </c>
      <c r="H8" s="113">
        <v>4</v>
      </c>
      <c r="I8" s="113">
        <v>0</v>
      </c>
      <c r="J8" s="113">
        <v>5</v>
      </c>
      <c r="K8" s="113">
        <v>0</v>
      </c>
      <c r="L8" s="115">
        <v>0</v>
      </c>
      <c r="M8" s="119">
        <v>6</v>
      </c>
      <c r="N8" s="113">
        <v>38</v>
      </c>
      <c r="O8" s="113">
        <v>0</v>
      </c>
      <c r="P8" s="113">
        <v>1</v>
      </c>
      <c r="Q8" s="113">
        <v>0</v>
      </c>
      <c r="R8" s="115">
        <v>0</v>
      </c>
      <c r="S8" s="14">
        <f t="shared" ref="S8:S30" si="0">SUM(N8:R8)</f>
        <v>39</v>
      </c>
      <c r="T8" s="27"/>
      <c r="U8" s="27"/>
      <c r="V8" s="27"/>
    </row>
    <row r="9" spans="1:22" x14ac:dyDescent="0.35">
      <c r="A9" s="9" t="s">
        <v>4</v>
      </c>
      <c r="B9" s="113">
        <v>78</v>
      </c>
      <c r="C9" s="113">
        <v>8</v>
      </c>
      <c r="D9" s="113">
        <v>7</v>
      </c>
      <c r="E9" s="113">
        <v>1</v>
      </c>
      <c r="F9" s="115">
        <v>1</v>
      </c>
      <c r="G9" s="113">
        <v>57</v>
      </c>
      <c r="H9" s="113">
        <v>10</v>
      </c>
      <c r="I9" s="113">
        <v>10</v>
      </c>
      <c r="J9" s="113">
        <v>14</v>
      </c>
      <c r="K9" s="113">
        <v>2</v>
      </c>
      <c r="L9" s="115">
        <v>2</v>
      </c>
      <c r="M9" s="119">
        <v>20</v>
      </c>
      <c r="N9" s="113">
        <v>76</v>
      </c>
      <c r="O9" s="113">
        <v>6</v>
      </c>
      <c r="P9" s="113">
        <v>2</v>
      </c>
      <c r="Q9" s="113">
        <v>4</v>
      </c>
      <c r="R9" s="115">
        <v>7</v>
      </c>
      <c r="S9" s="14">
        <f t="shared" si="0"/>
        <v>95</v>
      </c>
      <c r="T9" s="27"/>
      <c r="U9" s="27"/>
      <c r="V9" s="27"/>
    </row>
    <row r="10" spans="1:22" x14ac:dyDescent="0.35">
      <c r="A10" s="9" t="s">
        <v>5</v>
      </c>
      <c r="B10" s="112">
        <v>36</v>
      </c>
      <c r="C10" s="112">
        <v>9</v>
      </c>
      <c r="D10" s="112">
        <v>6</v>
      </c>
      <c r="E10" s="112">
        <v>0</v>
      </c>
      <c r="F10" s="115">
        <v>2</v>
      </c>
      <c r="G10" s="113">
        <v>32</v>
      </c>
      <c r="H10" s="113">
        <v>10</v>
      </c>
      <c r="I10" s="113">
        <v>3</v>
      </c>
      <c r="J10" s="113">
        <v>4</v>
      </c>
      <c r="K10" s="113">
        <v>2</v>
      </c>
      <c r="L10" s="115">
        <v>2</v>
      </c>
      <c r="M10" s="119">
        <v>11</v>
      </c>
      <c r="N10" s="113">
        <v>49</v>
      </c>
      <c r="O10" s="113">
        <v>4</v>
      </c>
      <c r="P10" s="113">
        <v>0</v>
      </c>
      <c r="Q10" s="113">
        <v>0</v>
      </c>
      <c r="R10" s="115">
        <v>0</v>
      </c>
      <c r="S10" s="14">
        <f t="shared" si="0"/>
        <v>53</v>
      </c>
      <c r="T10" s="27"/>
      <c r="U10" s="27"/>
      <c r="V10" s="27"/>
    </row>
    <row r="11" spans="1:22" ht="13.15" customHeight="1" x14ac:dyDescent="0.35">
      <c r="A11" s="9" t="s">
        <v>0</v>
      </c>
      <c r="B11" s="112">
        <v>1106</v>
      </c>
      <c r="C11" s="112">
        <v>125</v>
      </c>
      <c r="D11" s="112">
        <v>136</v>
      </c>
      <c r="E11" s="112">
        <v>6</v>
      </c>
      <c r="F11" s="115">
        <v>12</v>
      </c>
      <c r="G11" s="113">
        <v>844</v>
      </c>
      <c r="H11" s="113">
        <v>167</v>
      </c>
      <c r="I11" s="113">
        <v>126</v>
      </c>
      <c r="J11" s="113">
        <v>204</v>
      </c>
      <c r="K11" s="113">
        <v>27</v>
      </c>
      <c r="L11" s="117">
        <v>17</v>
      </c>
      <c r="M11" s="118">
        <v>184</v>
      </c>
      <c r="N11" s="113">
        <v>1258</v>
      </c>
      <c r="O11" s="113">
        <v>66</v>
      </c>
      <c r="P11" s="113">
        <v>29</v>
      </c>
      <c r="Q11" s="113">
        <v>20</v>
      </c>
      <c r="R11" s="115">
        <v>12</v>
      </c>
      <c r="S11" s="14">
        <f t="shared" si="0"/>
        <v>1385</v>
      </c>
      <c r="T11" s="27"/>
      <c r="U11" s="27"/>
      <c r="V11" s="27"/>
    </row>
    <row r="12" spans="1:22" x14ac:dyDescent="0.35">
      <c r="A12" s="9" t="s">
        <v>6</v>
      </c>
      <c r="B12" s="112">
        <v>46</v>
      </c>
      <c r="C12" s="112">
        <v>9</v>
      </c>
      <c r="D12" s="112">
        <v>6</v>
      </c>
      <c r="E12" s="112">
        <v>1</v>
      </c>
      <c r="F12" s="115">
        <v>0</v>
      </c>
      <c r="G12" s="113">
        <v>29</v>
      </c>
      <c r="H12" s="113">
        <v>9</v>
      </c>
      <c r="I12" s="113">
        <v>8</v>
      </c>
      <c r="J12" s="113">
        <v>15</v>
      </c>
      <c r="K12" s="113">
        <v>1</v>
      </c>
      <c r="L12" s="115">
        <v>0</v>
      </c>
      <c r="M12" s="119">
        <v>16</v>
      </c>
      <c r="N12" s="113">
        <v>59</v>
      </c>
      <c r="O12" s="114">
        <v>1</v>
      </c>
      <c r="P12" s="114">
        <v>0</v>
      </c>
      <c r="Q12" s="113">
        <v>1</v>
      </c>
      <c r="R12" s="115">
        <v>1</v>
      </c>
      <c r="S12" s="14">
        <f t="shared" si="0"/>
        <v>62</v>
      </c>
      <c r="T12" s="27"/>
      <c r="U12" s="27"/>
      <c r="V12" s="27"/>
    </row>
    <row r="13" spans="1:22" x14ac:dyDescent="0.35">
      <c r="A13" s="9" t="s">
        <v>7</v>
      </c>
      <c r="B13" s="112">
        <v>88</v>
      </c>
      <c r="C13" s="112">
        <v>15</v>
      </c>
      <c r="D13" s="112">
        <v>10</v>
      </c>
      <c r="E13" s="112">
        <v>2</v>
      </c>
      <c r="F13" s="115">
        <v>0</v>
      </c>
      <c r="G13" s="113">
        <v>64</v>
      </c>
      <c r="H13" s="113">
        <v>13</v>
      </c>
      <c r="I13" s="113">
        <v>18</v>
      </c>
      <c r="J13" s="113">
        <v>11</v>
      </c>
      <c r="K13" s="113">
        <v>5</v>
      </c>
      <c r="L13" s="117">
        <v>4</v>
      </c>
      <c r="M13" s="118">
        <v>20</v>
      </c>
      <c r="N13" s="113">
        <v>101</v>
      </c>
      <c r="O13" s="113">
        <v>12</v>
      </c>
      <c r="P13" s="113">
        <v>1</v>
      </c>
      <c r="Q13" s="113">
        <v>0</v>
      </c>
      <c r="R13" s="115">
        <v>1</v>
      </c>
      <c r="S13" s="14">
        <f t="shared" si="0"/>
        <v>115</v>
      </c>
      <c r="T13" s="27"/>
      <c r="U13" s="27"/>
      <c r="V13" s="27"/>
    </row>
    <row r="14" spans="1:22" x14ac:dyDescent="0.35">
      <c r="A14" s="9" t="s">
        <v>96</v>
      </c>
      <c r="B14" s="112">
        <v>14</v>
      </c>
      <c r="C14" s="112">
        <v>2</v>
      </c>
      <c r="D14" s="112">
        <v>2</v>
      </c>
      <c r="E14" s="112">
        <v>2</v>
      </c>
      <c r="F14" s="115">
        <v>1</v>
      </c>
      <c r="G14" s="113">
        <v>6</v>
      </c>
      <c r="H14" s="113">
        <v>1</v>
      </c>
      <c r="I14" s="113">
        <v>3</v>
      </c>
      <c r="J14" s="113">
        <v>3</v>
      </c>
      <c r="K14" s="113">
        <v>2</v>
      </c>
      <c r="L14" s="115">
        <v>6</v>
      </c>
      <c r="M14" s="119">
        <v>2</v>
      </c>
      <c r="N14" s="113">
        <v>14</v>
      </c>
      <c r="O14" s="113">
        <v>2</v>
      </c>
      <c r="P14" s="113">
        <v>0</v>
      </c>
      <c r="Q14" s="113">
        <v>5</v>
      </c>
      <c r="R14" s="115">
        <v>0</v>
      </c>
      <c r="S14" s="14">
        <f t="shared" si="0"/>
        <v>21</v>
      </c>
      <c r="T14" s="27"/>
      <c r="U14" s="27"/>
      <c r="V14" s="27"/>
    </row>
    <row r="15" spans="1:22" x14ac:dyDescent="0.35">
      <c r="A15" s="9" t="s">
        <v>166</v>
      </c>
      <c r="B15" s="112">
        <v>1</v>
      </c>
      <c r="C15" s="112">
        <v>0</v>
      </c>
      <c r="D15" s="112">
        <v>0</v>
      </c>
      <c r="E15" s="112">
        <v>0</v>
      </c>
      <c r="F15" s="115">
        <v>0</v>
      </c>
      <c r="G15" s="113">
        <v>0</v>
      </c>
      <c r="H15" s="113">
        <v>0</v>
      </c>
      <c r="I15" s="113">
        <v>1</v>
      </c>
      <c r="J15" s="113">
        <v>0</v>
      </c>
      <c r="K15" s="113">
        <v>0</v>
      </c>
      <c r="L15" s="115">
        <v>0</v>
      </c>
      <c r="M15" s="119">
        <v>0</v>
      </c>
      <c r="N15" s="112">
        <v>1</v>
      </c>
      <c r="O15" s="112">
        <v>0</v>
      </c>
      <c r="P15" s="112">
        <v>0</v>
      </c>
      <c r="Q15" s="112">
        <v>0</v>
      </c>
      <c r="R15" s="115">
        <v>0</v>
      </c>
      <c r="S15" s="14">
        <f t="shared" si="0"/>
        <v>1</v>
      </c>
      <c r="T15" s="27"/>
      <c r="U15" s="27"/>
      <c r="V15" s="27"/>
    </row>
    <row r="16" spans="1:22" x14ac:dyDescent="0.35">
      <c r="A16" s="9" t="s">
        <v>97</v>
      </c>
      <c r="B16" s="112">
        <v>5</v>
      </c>
      <c r="C16" s="112">
        <v>0</v>
      </c>
      <c r="D16" s="112">
        <v>0</v>
      </c>
      <c r="E16" s="112">
        <v>0</v>
      </c>
      <c r="F16" s="115">
        <v>0</v>
      </c>
      <c r="G16" s="113">
        <v>2</v>
      </c>
      <c r="H16" s="113">
        <v>0</v>
      </c>
      <c r="I16" s="113">
        <v>3</v>
      </c>
      <c r="J16" s="113">
        <v>0</v>
      </c>
      <c r="K16" s="113">
        <v>0</v>
      </c>
      <c r="L16" s="115">
        <v>0</v>
      </c>
      <c r="M16" s="119">
        <v>0</v>
      </c>
      <c r="N16" s="113">
        <v>3</v>
      </c>
      <c r="O16" s="113">
        <v>0</v>
      </c>
      <c r="P16" s="113">
        <v>1</v>
      </c>
      <c r="Q16" s="113">
        <v>1</v>
      </c>
      <c r="R16" s="115">
        <v>0</v>
      </c>
      <c r="S16" s="14">
        <f t="shared" si="0"/>
        <v>5</v>
      </c>
      <c r="T16" s="27"/>
      <c r="U16" s="27"/>
      <c r="V16" s="27"/>
    </row>
    <row r="17" spans="1:22" x14ac:dyDescent="0.35">
      <c r="A17" s="9" t="s">
        <v>98</v>
      </c>
      <c r="B17" s="112">
        <v>18</v>
      </c>
      <c r="C17" s="112">
        <v>1</v>
      </c>
      <c r="D17" s="112">
        <v>5</v>
      </c>
      <c r="E17" s="112">
        <v>1</v>
      </c>
      <c r="F17" s="115">
        <v>0</v>
      </c>
      <c r="G17" s="113">
        <v>7</v>
      </c>
      <c r="H17" s="113">
        <v>3</v>
      </c>
      <c r="I17" s="113">
        <v>2</v>
      </c>
      <c r="J17" s="113">
        <v>5</v>
      </c>
      <c r="K17" s="113">
        <v>2</v>
      </c>
      <c r="L17" s="115">
        <v>6</v>
      </c>
      <c r="M17" s="119">
        <v>2</v>
      </c>
      <c r="N17" s="113">
        <v>15</v>
      </c>
      <c r="O17" s="113">
        <v>9</v>
      </c>
      <c r="P17" s="113">
        <v>0</v>
      </c>
      <c r="Q17" s="113">
        <v>0</v>
      </c>
      <c r="R17" s="115">
        <v>1</v>
      </c>
      <c r="S17" s="14">
        <f t="shared" si="0"/>
        <v>25</v>
      </c>
      <c r="T17" s="27"/>
      <c r="U17" s="27"/>
      <c r="V17" s="27"/>
    </row>
    <row r="18" spans="1:22" x14ac:dyDescent="0.35">
      <c r="A18" s="9" t="s">
        <v>99</v>
      </c>
      <c r="B18" s="112">
        <v>69</v>
      </c>
      <c r="C18" s="112">
        <v>7</v>
      </c>
      <c r="D18" s="112">
        <v>1</v>
      </c>
      <c r="E18" s="112">
        <v>2</v>
      </c>
      <c r="F18" s="115">
        <v>1</v>
      </c>
      <c r="G18" s="113">
        <v>40</v>
      </c>
      <c r="H18" s="113">
        <v>10</v>
      </c>
      <c r="I18" s="113">
        <v>10</v>
      </c>
      <c r="J18" s="113">
        <v>18</v>
      </c>
      <c r="K18" s="113">
        <v>0</v>
      </c>
      <c r="L18" s="115">
        <v>2</v>
      </c>
      <c r="M18" s="119">
        <v>14</v>
      </c>
      <c r="N18" s="113">
        <v>70</v>
      </c>
      <c r="O18" s="113">
        <v>6</v>
      </c>
      <c r="P18" s="113">
        <v>2</v>
      </c>
      <c r="Q18" s="113">
        <v>1</v>
      </c>
      <c r="R18" s="115">
        <v>1</v>
      </c>
      <c r="S18" s="14">
        <f t="shared" si="0"/>
        <v>80</v>
      </c>
      <c r="T18" s="27"/>
      <c r="U18" s="27"/>
      <c r="V18" s="27"/>
    </row>
    <row r="19" spans="1:22" x14ac:dyDescent="0.35">
      <c r="A19" s="9" t="s">
        <v>100</v>
      </c>
      <c r="B19" s="113">
        <v>4</v>
      </c>
      <c r="C19" s="113">
        <v>1</v>
      </c>
      <c r="D19" s="113">
        <v>0</v>
      </c>
      <c r="E19" s="113">
        <v>0</v>
      </c>
      <c r="F19" s="115">
        <v>0</v>
      </c>
      <c r="G19" s="113">
        <v>4</v>
      </c>
      <c r="H19" s="113">
        <v>0</v>
      </c>
      <c r="I19" s="113">
        <v>0</v>
      </c>
      <c r="J19" s="113">
        <v>1</v>
      </c>
      <c r="K19" s="113">
        <v>0</v>
      </c>
      <c r="L19" s="115">
        <v>0</v>
      </c>
      <c r="M19" s="119">
        <v>1</v>
      </c>
      <c r="N19" s="112">
        <v>5</v>
      </c>
      <c r="O19" s="112">
        <v>0</v>
      </c>
      <c r="P19" s="112">
        <v>0</v>
      </c>
      <c r="Q19" s="112">
        <v>0</v>
      </c>
      <c r="R19" s="115">
        <v>0</v>
      </c>
      <c r="S19" s="14">
        <f t="shared" si="0"/>
        <v>5</v>
      </c>
      <c r="T19" s="27"/>
      <c r="U19" s="27"/>
      <c r="V19" s="27"/>
    </row>
    <row r="20" spans="1:22" x14ac:dyDescent="0.35">
      <c r="A20" s="9" t="s">
        <v>8</v>
      </c>
      <c r="B20" s="112">
        <v>54</v>
      </c>
      <c r="C20" s="112">
        <v>6</v>
      </c>
      <c r="D20" s="112">
        <v>1</v>
      </c>
      <c r="E20" s="112">
        <v>3</v>
      </c>
      <c r="F20" s="115">
        <v>1</v>
      </c>
      <c r="G20" s="113">
        <v>44</v>
      </c>
      <c r="H20" s="113">
        <v>5</v>
      </c>
      <c r="I20" s="113">
        <v>6</v>
      </c>
      <c r="J20" s="113">
        <v>7</v>
      </c>
      <c r="K20" s="113">
        <v>3</v>
      </c>
      <c r="L20" s="115">
        <v>0</v>
      </c>
      <c r="M20" s="119">
        <v>19</v>
      </c>
      <c r="N20" s="113">
        <v>60</v>
      </c>
      <c r="O20" s="113">
        <v>3</v>
      </c>
      <c r="P20" s="114">
        <v>0</v>
      </c>
      <c r="Q20" s="113">
        <v>0</v>
      </c>
      <c r="R20" s="115">
        <v>2</v>
      </c>
      <c r="S20" s="14">
        <f t="shared" si="0"/>
        <v>65</v>
      </c>
      <c r="T20" s="27"/>
      <c r="U20" s="27"/>
      <c r="V20" s="27"/>
    </row>
    <row r="21" spans="1:22" x14ac:dyDescent="0.35">
      <c r="A21" s="9" t="s">
        <v>9</v>
      </c>
      <c r="B21" s="112">
        <v>73</v>
      </c>
      <c r="C21" s="112">
        <v>7</v>
      </c>
      <c r="D21" s="112">
        <v>3</v>
      </c>
      <c r="E21" s="112">
        <v>0</v>
      </c>
      <c r="F21" s="115">
        <v>0</v>
      </c>
      <c r="G21" s="113">
        <v>46</v>
      </c>
      <c r="H21" s="113">
        <v>13</v>
      </c>
      <c r="I21" s="113">
        <v>13</v>
      </c>
      <c r="J21" s="113">
        <v>11</v>
      </c>
      <c r="K21" s="113">
        <v>0</v>
      </c>
      <c r="L21" s="117">
        <v>0</v>
      </c>
      <c r="M21" s="118">
        <v>19</v>
      </c>
      <c r="N21" s="113">
        <v>77</v>
      </c>
      <c r="O21" s="113">
        <v>2</v>
      </c>
      <c r="P21" s="113">
        <v>3</v>
      </c>
      <c r="Q21" s="113">
        <v>1</v>
      </c>
      <c r="R21" s="115">
        <v>0</v>
      </c>
      <c r="S21" s="14">
        <f t="shared" si="0"/>
        <v>83</v>
      </c>
      <c r="T21" s="27"/>
      <c r="U21" s="27"/>
      <c r="V21" s="27"/>
    </row>
    <row r="22" spans="1:22" x14ac:dyDescent="0.35">
      <c r="A22" s="9" t="s">
        <v>1</v>
      </c>
      <c r="B22" s="112">
        <v>94</v>
      </c>
      <c r="C22" s="112">
        <v>46</v>
      </c>
      <c r="D22" s="112">
        <v>36</v>
      </c>
      <c r="E22" s="112">
        <v>4</v>
      </c>
      <c r="F22" s="115">
        <v>2</v>
      </c>
      <c r="G22" s="113">
        <v>70</v>
      </c>
      <c r="H22" s="113">
        <v>25</v>
      </c>
      <c r="I22" s="113">
        <v>35</v>
      </c>
      <c r="J22" s="113">
        <v>38</v>
      </c>
      <c r="K22" s="113">
        <v>8</v>
      </c>
      <c r="L22" s="117">
        <v>6</v>
      </c>
      <c r="M22" s="118">
        <v>54</v>
      </c>
      <c r="N22" s="113">
        <v>158</v>
      </c>
      <c r="O22" s="113">
        <v>10</v>
      </c>
      <c r="P22" s="113">
        <v>6</v>
      </c>
      <c r="Q22" s="113">
        <v>6</v>
      </c>
      <c r="R22" s="115">
        <v>2</v>
      </c>
      <c r="S22" s="14">
        <f t="shared" si="0"/>
        <v>182</v>
      </c>
      <c r="T22" s="27"/>
      <c r="U22" s="27"/>
      <c r="V22" s="27"/>
    </row>
    <row r="23" spans="1:22" x14ac:dyDescent="0.35">
      <c r="A23" s="9" t="s">
        <v>2</v>
      </c>
      <c r="B23" s="112">
        <v>43</v>
      </c>
      <c r="C23" s="112">
        <v>3</v>
      </c>
      <c r="D23" s="112">
        <v>3</v>
      </c>
      <c r="E23" s="112">
        <v>3</v>
      </c>
      <c r="F23" s="115">
        <v>1</v>
      </c>
      <c r="G23" s="113">
        <v>15</v>
      </c>
      <c r="H23" s="113">
        <v>5</v>
      </c>
      <c r="I23" s="113">
        <v>4</v>
      </c>
      <c r="J23" s="113">
        <v>10</v>
      </c>
      <c r="K23" s="113">
        <v>3</v>
      </c>
      <c r="L23" s="117">
        <v>16</v>
      </c>
      <c r="M23" s="118">
        <v>11</v>
      </c>
      <c r="N23" s="113">
        <v>41</v>
      </c>
      <c r="O23" s="113">
        <v>8</v>
      </c>
      <c r="P23" s="113">
        <v>1</v>
      </c>
      <c r="Q23" s="113">
        <v>1</v>
      </c>
      <c r="R23" s="115">
        <v>2</v>
      </c>
      <c r="S23" s="14">
        <f t="shared" si="0"/>
        <v>53</v>
      </c>
      <c r="T23" s="27"/>
      <c r="U23" s="27"/>
      <c r="V23" s="27"/>
    </row>
    <row r="24" spans="1:22" x14ac:dyDescent="0.35">
      <c r="A24" s="9" t="s">
        <v>10</v>
      </c>
      <c r="B24" s="112">
        <v>1449</v>
      </c>
      <c r="C24" s="112">
        <v>89</v>
      </c>
      <c r="D24" s="112">
        <v>57</v>
      </c>
      <c r="E24" s="112">
        <v>6</v>
      </c>
      <c r="F24" s="115">
        <v>36</v>
      </c>
      <c r="G24" s="113">
        <v>1169</v>
      </c>
      <c r="H24" s="113">
        <v>160</v>
      </c>
      <c r="I24" s="113">
        <v>135</v>
      </c>
      <c r="J24" s="113">
        <v>137</v>
      </c>
      <c r="K24" s="113">
        <v>20</v>
      </c>
      <c r="L24" s="117">
        <v>16</v>
      </c>
      <c r="M24" s="118">
        <v>316</v>
      </c>
      <c r="N24" s="113">
        <v>1527</v>
      </c>
      <c r="O24" s="113">
        <v>53</v>
      </c>
      <c r="P24" s="113">
        <v>13</v>
      </c>
      <c r="Q24" s="113">
        <v>22</v>
      </c>
      <c r="R24" s="115">
        <v>22</v>
      </c>
      <c r="S24" s="14">
        <f t="shared" si="0"/>
        <v>1637</v>
      </c>
      <c r="T24" s="27"/>
      <c r="U24" s="27"/>
      <c r="V24" s="27"/>
    </row>
    <row r="25" spans="1:22" x14ac:dyDescent="0.35">
      <c r="A25" s="9" t="s">
        <v>11</v>
      </c>
      <c r="B25" s="112">
        <v>89</v>
      </c>
      <c r="C25" s="112">
        <v>8</v>
      </c>
      <c r="D25" s="112">
        <v>2</v>
      </c>
      <c r="E25" s="112">
        <v>1</v>
      </c>
      <c r="F25" s="115">
        <v>1</v>
      </c>
      <c r="G25" s="113">
        <v>63</v>
      </c>
      <c r="H25" s="113">
        <v>7</v>
      </c>
      <c r="I25" s="113">
        <v>17</v>
      </c>
      <c r="J25" s="113">
        <v>10</v>
      </c>
      <c r="K25" s="113">
        <v>3</v>
      </c>
      <c r="L25" s="117">
        <v>1</v>
      </c>
      <c r="M25" s="118">
        <v>15</v>
      </c>
      <c r="N25" s="113">
        <v>84</v>
      </c>
      <c r="O25" s="113">
        <v>9</v>
      </c>
      <c r="P25" s="113">
        <v>3</v>
      </c>
      <c r="Q25" s="113">
        <v>3</v>
      </c>
      <c r="R25" s="115">
        <v>2</v>
      </c>
      <c r="S25" s="14">
        <f t="shared" si="0"/>
        <v>101</v>
      </c>
      <c r="T25" s="27"/>
      <c r="U25" s="27"/>
      <c r="V25" s="27"/>
    </row>
    <row r="26" spans="1:22" x14ac:dyDescent="0.35">
      <c r="A26" s="9" t="s">
        <v>12</v>
      </c>
      <c r="B26" s="112">
        <v>5</v>
      </c>
      <c r="C26" s="112">
        <v>0</v>
      </c>
      <c r="D26" s="112">
        <v>0</v>
      </c>
      <c r="E26" s="112">
        <v>0</v>
      </c>
      <c r="F26" s="115">
        <v>0</v>
      </c>
      <c r="G26" s="113">
        <v>3</v>
      </c>
      <c r="H26" s="113">
        <v>2</v>
      </c>
      <c r="I26" s="113">
        <v>0</v>
      </c>
      <c r="J26" s="113">
        <v>0</v>
      </c>
      <c r="K26" s="113">
        <v>0</v>
      </c>
      <c r="L26" s="115">
        <v>0</v>
      </c>
      <c r="M26" s="119">
        <v>1</v>
      </c>
      <c r="N26" s="113">
        <v>4</v>
      </c>
      <c r="O26" s="113">
        <v>0</v>
      </c>
      <c r="P26" s="113">
        <v>0</v>
      </c>
      <c r="Q26" s="113">
        <v>1</v>
      </c>
      <c r="R26" s="115">
        <v>0</v>
      </c>
      <c r="S26" s="14">
        <f t="shared" si="0"/>
        <v>5</v>
      </c>
      <c r="T26" s="27"/>
      <c r="U26" s="27"/>
      <c r="V26" s="27"/>
    </row>
    <row r="27" spans="1:22" x14ac:dyDescent="0.35">
      <c r="A27" s="9" t="s">
        <v>13</v>
      </c>
      <c r="B27" s="112">
        <v>118</v>
      </c>
      <c r="C27" s="112">
        <v>6</v>
      </c>
      <c r="D27" s="112">
        <v>6</v>
      </c>
      <c r="E27" s="112">
        <v>2</v>
      </c>
      <c r="F27" s="115">
        <v>3</v>
      </c>
      <c r="G27" s="113">
        <v>74</v>
      </c>
      <c r="H27" s="113">
        <v>23</v>
      </c>
      <c r="I27" s="113">
        <v>17</v>
      </c>
      <c r="J27" s="113">
        <v>12</v>
      </c>
      <c r="K27" s="113">
        <v>2</v>
      </c>
      <c r="L27" s="117">
        <v>7</v>
      </c>
      <c r="M27" s="118">
        <v>33</v>
      </c>
      <c r="N27" s="113">
        <v>115</v>
      </c>
      <c r="O27" s="113">
        <v>7</v>
      </c>
      <c r="P27" s="113">
        <v>1</v>
      </c>
      <c r="Q27" s="113">
        <v>2</v>
      </c>
      <c r="R27" s="115">
        <v>10</v>
      </c>
      <c r="S27" s="14">
        <f t="shared" si="0"/>
        <v>135</v>
      </c>
      <c r="T27" s="27"/>
      <c r="U27" s="27"/>
      <c r="V27" s="27"/>
    </row>
    <row r="28" spans="1:22" x14ac:dyDescent="0.35">
      <c r="A28" s="9" t="s">
        <v>14</v>
      </c>
      <c r="B28" s="112">
        <v>294</v>
      </c>
      <c r="C28" s="112">
        <v>78</v>
      </c>
      <c r="D28" s="112">
        <v>40</v>
      </c>
      <c r="E28" s="112">
        <v>7</v>
      </c>
      <c r="F28" s="115">
        <v>3</v>
      </c>
      <c r="G28" s="113">
        <v>219</v>
      </c>
      <c r="H28" s="113">
        <v>67</v>
      </c>
      <c r="I28" s="113">
        <v>71</v>
      </c>
      <c r="J28" s="113">
        <v>50</v>
      </c>
      <c r="K28" s="113">
        <v>8</v>
      </c>
      <c r="L28" s="117">
        <v>7</v>
      </c>
      <c r="M28" s="118">
        <v>102</v>
      </c>
      <c r="N28" s="113">
        <v>387</v>
      </c>
      <c r="O28" s="113">
        <v>24</v>
      </c>
      <c r="P28" s="113">
        <v>5</v>
      </c>
      <c r="Q28" s="113">
        <v>2</v>
      </c>
      <c r="R28" s="115">
        <v>4</v>
      </c>
      <c r="S28" s="14">
        <f t="shared" si="0"/>
        <v>422</v>
      </c>
      <c r="T28" s="27"/>
      <c r="U28" s="27"/>
      <c r="V28" s="27"/>
    </row>
    <row r="29" spans="1:22" x14ac:dyDescent="0.35">
      <c r="A29" s="9" t="s">
        <v>15</v>
      </c>
      <c r="B29" s="112">
        <v>242</v>
      </c>
      <c r="C29" s="112">
        <v>29</v>
      </c>
      <c r="D29" s="112">
        <v>14</v>
      </c>
      <c r="E29" s="112">
        <v>2</v>
      </c>
      <c r="F29" s="115">
        <v>6</v>
      </c>
      <c r="G29" s="113">
        <v>186</v>
      </c>
      <c r="H29" s="113">
        <v>39</v>
      </c>
      <c r="I29" s="113">
        <v>31</v>
      </c>
      <c r="J29" s="113">
        <v>29</v>
      </c>
      <c r="K29" s="113">
        <v>4</v>
      </c>
      <c r="L29" s="117">
        <v>4</v>
      </c>
      <c r="M29" s="118">
        <v>48</v>
      </c>
      <c r="N29" s="113">
        <v>269</v>
      </c>
      <c r="O29" s="113">
        <v>14</v>
      </c>
      <c r="P29" s="113">
        <v>4</v>
      </c>
      <c r="Q29" s="113">
        <v>6</v>
      </c>
      <c r="R29" s="115">
        <v>0</v>
      </c>
      <c r="S29" s="14">
        <f t="shared" si="0"/>
        <v>293</v>
      </c>
      <c r="T29" s="27"/>
      <c r="U29" s="27"/>
      <c r="V29" s="27"/>
    </row>
    <row r="30" spans="1:22" x14ac:dyDescent="0.35">
      <c r="A30" s="9" t="s">
        <v>16</v>
      </c>
      <c r="B30" s="112">
        <v>79</v>
      </c>
      <c r="C30" s="112">
        <v>16</v>
      </c>
      <c r="D30" s="112">
        <v>15</v>
      </c>
      <c r="E30" s="112">
        <v>0</v>
      </c>
      <c r="F30" s="116">
        <v>1</v>
      </c>
      <c r="G30" s="113">
        <v>43</v>
      </c>
      <c r="H30" s="113">
        <v>17</v>
      </c>
      <c r="I30" s="113">
        <v>17</v>
      </c>
      <c r="J30" s="113">
        <v>29</v>
      </c>
      <c r="K30" s="113">
        <v>4</v>
      </c>
      <c r="L30" s="120">
        <v>1</v>
      </c>
      <c r="M30" s="121">
        <v>31</v>
      </c>
      <c r="N30" s="113">
        <v>96</v>
      </c>
      <c r="O30" s="113">
        <v>8</v>
      </c>
      <c r="P30" s="113">
        <v>3</v>
      </c>
      <c r="Q30" s="113">
        <v>1</v>
      </c>
      <c r="R30" s="116">
        <v>3</v>
      </c>
      <c r="S30" s="14">
        <f t="shared" si="0"/>
        <v>111</v>
      </c>
      <c r="T30" s="27"/>
      <c r="U30" s="27"/>
      <c r="V30" s="27"/>
    </row>
    <row r="31" spans="1:22" x14ac:dyDescent="0.35">
      <c r="A31" s="56" t="s">
        <v>17</v>
      </c>
      <c r="B31" s="92">
        <f>SUM(B7:B30)</f>
        <v>4755</v>
      </c>
      <c r="C31" s="92">
        <f t="shared" ref="C31:S31" si="1">SUM(C7:C30)</f>
        <v>585</v>
      </c>
      <c r="D31" s="92">
        <f t="shared" si="1"/>
        <v>393</v>
      </c>
      <c r="E31" s="92">
        <f t="shared" si="1"/>
        <v>43</v>
      </c>
      <c r="F31" s="101">
        <f t="shared" si="1"/>
        <v>77</v>
      </c>
      <c r="G31" s="92">
        <f t="shared" si="1"/>
        <v>3619</v>
      </c>
      <c r="H31" s="92">
        <f t="shared" si="1"/>
        <v>737</v>
      </c>
      <c r="I31" s="92">
        <f t="shared" si="1"/>
        <v>622</v>
      </c>
      <c r="J31" s="92">
        <f t="shared" si="1"/>
        <v>676</v>
      </c>
      <c r="K31" s="92">
        <f t="shared" si="1"/>
        <v>102</v>
      </c>
      <c r="L31" s="101">
        <f t="shared" si="1"/>
        <v>97</v>
      </c>
      <c r="M31" s="92">
        <f t="shared" si="1"/>
        <v>1108</v>
      </c>
      <c r="N31" s="102">
        <f t="shared" si="1"/>
        <v>5348</v>
      </c>
      <c r="O31" s="92">
        <f t="shared" si="1"/>
        <v>265</v>
      </c>
      <c r="P31" s="92">
        <f t="shared" si="1"/>
        <v>83</v>
      </c>
      <c r="Q31" s="92">
        <f t="shared" si="1"/>
        <v>83</v>
      </c>
      <c r="R31" s="101">
        <f t="shared" si="1"/>
        <v>74</v>
      </c>
      <c r="S31" s="92">
        <f t="shared" si="1"/>
        <v>5853</v>
      </c>
      <c r="T31" s="27"/>
      <c r="U31" s="27"/>
      <c r="V31" s="27"/>
    </row>
    <row r="32" spans="1:22" ht="30" customHeight="1" x14ac:dyDescent="0.3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</row>
    <row r="33" spans="1:19" s="29" customFormat="1" ht="15" customHeight="1" x14ac:dyDescent="0.35">
      <c r="A33" s="152" t="s">
        <v>240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</row>
    <row r="34" spans="1:19" s="29" customFormat="1" ht="15" customHeight="1" x14ac:dyDescent="0.35">
      <c r="A34" s="149" t="s">
        <v>69</v>
      </c>
      <c r="B34" s="148" t="s">
        <v>158</v>
      </c>
      <c r="C34" s="148"/>
      <c r="D34" s="148"/>
      <c r="E34" s="148"/>
      <c r="F34" s="148"/>
      <c r="G34" s="148" t="s">
        <v>159</v>
      </c>
      <c r="H34" s="148"/>
      <c r="I34" s="148"/>
      <c r="J34" s="148"/>
      <c r="K34" s="148"/>
      <c r="L34" s="148"/>
      <c r="M34" s="169" t="s">
        <v>174</v>
      </c>
      <c r="N34" s="148" t="s">
        <v>160</v>
      </c>
      <c r="O34" s="148"/>
      <c r="P34" s="148"/>
      <c r="Q34" s="148"/>
      <c r="R34" s="148"/>
      <c r="S34" s="158" t="s">
        <v>71</v>
      </c>
    </row>
    <row r="35" spans="1:19" s="27" customFormat="1" ht="48.75" customHeight="1" x14ac:dyDescent="0.35">
      <c r="A35" s="149"/>
      <c r="B35" s="54" t="s">
        <v>73</v>
      </c>
      <c r="C35" s="54" t="s">
        <v>128</v>
      </c>
      <c r="D35" s="54" t="s">
        <v>129</v>
      </c>
      <c r="E35" s="54" t="s">
        <v>74</v>
      </c>
      <c r="F35" s="54" t="s">
        <v>75</v>
      </c>
      <c r="G35" s="61" t="s">
        <v>133</v>
      </c>
      <c r="H35" s="58" t="s">
        <v>134</v>
      </c>
      <c r="I35" s="58" t="s">
        <v>135</v>
      </c>
      <c r="J35" s="58" t="s">
        <v>111</v>
      </c>
      <c r="K35" s="58" t="s">
        <v>101</v>
      </c>
      <c r="L35" s="62" t="s">
        <v>112</v>
      </c>
      <c r="M35" s="169"/>
      <c r="N35" s="61">
        <v>0</v>
      </c>
      <c r="O35" s="58" t="s">
        <v>76</v>
      </c>
      <c r="P35" s="58" t="s">
        <v>130</v>
      </c>
      <c r="Q35" s="58" t="s">
        <v>131</v>
      </c>
      <c r="R35" s="62" t="s">
        <v>132</v>
      </c>
      <c r="S35" s="161"/>
    </row>
    <row r="36" spans="1:19" x14ac:dyDescent="0.35">
      <c r="A36" s="9" t="s">
        <v>18</v>
      </c>
      <c r="B36" s="13">
        <v>72</v>
      </c>
      <c r="C36" s="13">
        <v>6</v>
      </c>
      <c r="D36" s="13">
        <v>4</v>
      </c>
      <c r="E36" s="13">
        <v>2</v>
      </c>
      <c r="F36" s="13">
        <v>0</v>
      </c>
      <c r="G36" s="98">
        <v>61</v>
      </c>
      <c r="H36" s="99">
        <v>8</v>
      </c>
      <c r="I36" s="99">
        <v>7</v>
      </c>
      <c r="J36" s="99">
        <v>7</v>
      </c>
      <c r="K36" s="99">
        <v>1</v>
      </c>
      <c r="L36" s="104">
        <v>0</v>
      </c>
      <c r="M36" s="13">
        <v>13</v>
      </c>
      <c r="N36" s="98">
        <v>79</v>
      </c>
      <c r="O36" s="99">
        <v>3</v>
      </c>
      <c r="P36" s="99">
        <v>1</v>
      </c>
      <c r="Q36" s="99">
        <v>0</v>
      </c>
      <c r="R36" s="104">
        <v>1</v>
      </c>
      <c r="S36" s="14">
        <f t="shared" ref="S36:S43" si="2">SUM(B36:F36)</f>
        <v>84</v>
      </c>
    </row>
    <row r="37" spans="1:19" x14ac:dyDescent="0.35">
      <c r="A37" s="9" t="s">
        <v>19</v>
      </c>
      <c r="B37" s="13">
        <v>1946</v>
      </c>
      <c r="C37" s="13">
        <v>178</v>
      </c>
      <c r="D37" s="13">
        <v>118</v>
      </c>
      <c r="E37" s="13">
        <v>17</v>
      </c>
      <c r="F37" s="13">
        <v>26</v>
      </c>
      <c r="G37" s="98">
        <v>1482</v>
      </c>
      <c r="H37" s="99">
        <v>276</v>
      </c>
      <c r="I37" s="99">
        <v>205</v>
      </c>
      <c r="J37" s="99">
        <v>237</v>
      </c>
      <c r="K37" s="99">
        <v>48</v>
      </c>
      <c r="L37" s="104">
        <v>37</v>
      </c>
      <c r="M37" s="13">
        <v>408</v>
      </c>
      <c r="N37" s="98">
        <v>2080</v>
      </c>
      <c r="O37" s="99">
        <v>107</v>
      </c>
      <c r="P37" s="99">
        <v>31</v>
      </c>
      <c r="Q37" s="99">
        <v>31</v>
      </c>
      <c r="R37" s="104">
        <v>36</v>
      </c>
      <c r="S37" s="14">
        <f t="shared" si="2"/>
        <v>2285</v>
      </c>
    </row>
    <row r="38" spans="1:19" x14ac:dyDescent="0.35">
      <c r="A38" s="9" t="s">
        <v>20</v>
      </c>
      <c r="B38" s="13">
        <v>28</v>
      </c>
      <c r="C38" s="13">
        <v>4</v>
      </c>
      <c r="D38" s="13">
        <v>3</v>
      </c>
      <c r="E38" s="13">
        <v>0</v>
      </c>
      <c r="F38" s="13">
        <v>1</v>
      </c>
      <c r="G38" s="98">
        <v>22</v>
      </c>
      <c r="H38" s="99">
        <v>7</v>
      </c>
      <c r="I38" s="99">
        <v>3</v>
      </c>
      <c r="J38" s="99">
        <v>3</v>
      </c>
      <c r="K38" s="99">
        <v>1</v>
      </c>
      <c r="L38" s="104">
        <v>0</v>
      </c>
      <c r="M38" s="13">
        <v>8</v>
      </c>
      <c r="N38" s="98">
        <v>31</v>
      </c>
      <c r="O38" s="99">
        <v>4</v>
      </c>
      <c r="P38" s="99">
        <v>1</v>
      </c>
      <c r="Q38" s="99">
        <v>0</v>
      </c>
      <c r="R38" s="104">
        <v>0</v>
      </c>
      <c r="S38" s="14">
        <f t="shared" si="2"/>
        <v>36</v>
      </c>
    </row>
    <row r="39" spans="1:19" x14ac:dyDescent="0.35">
      <c r="A39" s="9" t="s">
        <v>21</v>
      </c>
      <c r="B39" s="13">
        <v>918</v>
      </c>
      <c r="C39" s="13">
        <v>124</v>
      </c>
      <c r="D39" s="13">
        <v>81</v>
      </c>
      <c r="E39" s="13">
        <v>3</v>
      </c>
      <c r="F39" s="13">
        <v>13</v>
      </c>
      <c r="G39" s="98">
        <v>701</v>
      </c>
      <c r="H39" s="99">
        <v>156</v>
      </c>
      <c r="I39" s="99">
        <v>128</v>
      </c>
      <c r="J39" s="99">
        <v>121</v>
      </c>
      <c r="K39" s="99">
        <v>15</v>
      </c>
      <c r="L39" s="104">
        <v>18</v>
      </c>
      <c r="M39" s="13">
        <v>208</v>
      </c>
      <c r="N39" s="98">
        <v>1044</v>
      </c>
      <c r="O39" s="99">
        <v>41</v>
      </c>
      <c r="P39" s="99">
        <v>17</v>
      </c>
      <c r="Q39" s="99">
        <v>20</v>
      </c>
      <c r="R39" s="104">
        <v>17</v>
      </c>
      <c r="S39" s="14">
        <f t="shared" si="2"/>
        <v>1139</v>
      </c>
    </row>
    <row r="40" spans="1:19" x14ac:dyDescent="0.35">
      <c r="A40" s="9" t="s">
        <v>22</v>
      </c>
      <c r="B40" s="13">
        <v>207</v>
      </c>
      <c r="C40" s="13">
        <v>47</v>
      </c>
      <c r="D40" s="13">
        <v>27</v>
      </c>
      <c r="E40" s="13">
        <v>3</v>
      </c>
      <c r="F40" s="13">
        <v>3</v>
      </c>
      <c r="G40" s="98">
        <v>166</v>
      </c>
      <c r="H40" s="99">
        <v>46</v>
      </c>
      <c r="I40" s="99">
        <v>34</v>
      </c>
      <c r="J40" s="99">
        <v>35</v>
      </c>
      <c r="K40" s="99">
        <v>4</v>
      </c>
      <c r="L40" s="104">
        <v>2</v>
      </c>
      <c r="M40" s="13">
        <v>50</v>
      </c>
      <c r="N40" s="98">
        <v>264</v>
      </c>
      <c r="O40" s="99">
        <v>13</v>
      </c>
      <c r="P40" s="99">
        <v>5</v>
      </c>
      <c r="Q40" s="99">
        <v>4</v>
      </c>
      <c r="R40" s="104">
        <v>1</v>
      </c>
      <c r="S40" s="14">
        <f t="shared" si="2"/>
        <v>287</v>
      </c>
    </row>
    <row r="41" spans="1:19" x14ac:dyDescent="0.35">
      <c r="A41" s="9" t="s">
        <v>23</v>
      </c>
      <c r="B41" s="13">
        <v>18</v>
      </c>
      <c r="C41" s="13">
        <v>4</v>
      </c>
      <c r="D41" s="13">
        <v>3</v>
      </c>
      <c r="E41" s="13">
        <v>1</v>
      </c>
      <c r="F41" s="13">
        <v>0</v>
      </c>
      <c r="G41" s="98">
        <v>12</v>
      </c>
      <c r="H41" s="99">
        <v>1</v>
      </c>
      <c r="I41" s="99">
        <v>6</v>
      </c>
      <c r="J41" s="99">
        <v>5</v>
      </c>
      <c r="K41" s="99">
        <v>1</v>
      </c>
      <c r="L41" s="104">
        <v>1</v>
      </c>
      <c r="M41" s="13">
        <v>3</v>
      </c>
      <c r="N41" s="98">
        <v>24</v>
      </c>
      <c r="O41" s="99">
        <v>1</v>
      </c>
      <c r="P41" s="99">
        <v>0</v>
      </c>
      <c r="Q41" s="99">
        <v>1</v>
      </c>
      <c r="R41" s="104">
        <v>0</v>
      </c>
      <c r="S41" s="14">
        <f t="shared" si="2"/>
        <v>26</v>
      </c>
    </row>
    <row r="42" spans="1:19" x14ac:dyDescent="0.35">
      <c r="A42" s="9" t="s">
        <v>24</v>
      </c>
      <c r="B42" s="13">
        <v>1181</v>
      </c>
      <c r="C42" s="13">
        <v>143</v>
      </c>
      <c r="D42" s="13">
        <v>101</v>
      </c>
      <c r="E42" s="13">
        <v>14</v>
      </c>
      <c r="F42" s="13">
        <v>23</v>
      </c>
      <c r="G42" s="98">
        <v>884</v>
      </c>
      <c r="H42" s="99">
        <v>165</v>
      </c>
      <c r="I42" s="99">
        <v>155</v>
      </c>
      <c r="J42" s="99">
        <v>204</v>
      </c>
      <c r="K42" s="99">
        <v>23</v>
      </c>
      <c r="L42" s="104">
        <v>31</v>
      </c>
      <c r="M42" s="13">
        <v>321</v>
      </c>
      <c r="N42" s="98">
        <v>1351</v>
      </c>
      <c r="O42" s="99">
        <v>55</v>
      </c>
      <c r="P42" s="99">
        <v>23</v>
      </c>
      <c r="Q42" s="99">
        <v>18</v>
      </c>
      <c r="R42" s="104">
        <v>15</v>
      </c>
      <c r="S42" s="14">
        <f t="shared" si="2"/>
        <v>1462</v>
      </c>
    </row>
    <row r="43" spans="1:19" x14ac:dyDescent="0.35">
      <c r="A43" s="9" t="s">
        <v>25</v>
      </c>
      <c r="B43" s="13">
        <v>385</v>
      </c>
      <c r="C43" s="13">
        <v>79</v>
      </c>
      <c r="D43" s="13">
        <v>56</v>
      </c>
      <c r="E43" s="13">
        <v>3</v>
      </c>
      <c r="F43" s="13">
        <v>11</v>
      </c>
      <c r="G43" s="98">
        <v>291</v>
      </c>
      <c r="H43" s="99">
        <v>78</v>
      </c>
      <c r="I43" s="99">
        <v>84</v>
      </c>
      <c r="J43" s="99">
        <v>64</v>
      </c>
      <c r="K43" s="99">
        <v>9</v>
      </c>
      <c r="L43" s="104">
        <v>8</v>
      </c>
      <c r="M43" s="13">
        <v>97</v>
      </c>
      <c r="N43" s="98">
        <v>475</v>
      </c>
      <c r="O43" s="99">
        <v>41</v>
      </c>
      <c r="P43" s="99">
        <v>5</v>
      </c>
      <c r="Q43" s="99">
        <v>9</v>
      </c>
      <c r="R43" s="104">
        <v>4</v>
      </c>
      <c r="S43" s="14">
        <f t="shared" si="2"/>
        <v>534</v>
      </c>
    </row>
    <row r="44" spans="1:19" x14ac:dyDescent="0.35">
      <c r="A44" s="56" t="s">
        <v>17</v>
      </c>
      <c r="B44" s="92">
        <f t="shared" ref="B44:S44" si="3">SUM(B36:B43)</f>
        <v>4755</v>
      </c>
      <c r="C44" s="92">
        <f t="shared" si="3"/>
        <v>585</v>
      </c>
      <c r="D44" s="92">
        <f t="shared" si="3"/>
        <v>393</v>
      </c>
      <c r="E44" s="92">
        <f t="shared" si="3"/>
        <v>43</v>
      </c>
      <c r="F44" s="101">
        <f t="shared" si="3"/>
        <v>77</v>
      </c>
      <c r="G44" s="92">
        <f t="shared" si="3"/>
        <v>3619</v>
      </c>
      <c r="H44" s="92">
        <f t="shared" si="3"/>
        <v>737</v>
      </c>
      <c r="I44" s="92">
        <f t="shared" si="3"/>
        <v>622</v>
      </c>
      <c r="J44" s="92">
        <f t="shared" si="3"/>
        <v>676</v>
      </c>
      <c r="K44" s="92">
        <f t="shared" si="3"/>
        <v>102</v>
      </c>
      <c r="L44" s="101">
        <f t="shared" si="3"/>
        <v>97</v>
      </c>
      <c r="M44" s="92">
        <f t="shared" si="3"/>
        <v>1108</v>
      </c>
      <c r="N44" s="102">
        <f t="shared" si="3"/>
        <v>5348</v>
      </c>
      <c r="O44" s="92">
        <f t="shared" si="3"/>
        <v>265</v>
      </c>
      <c r="P44" s="92">
        <f t="shared" si="3"/>
        <v>83</v>
      </c>
      <c r="Q44" s="92">
        <f t="shared" si="3"/>
        <v>83</v>
      </c>
      <c r="R44" s="101">
        <f t="shared" si="3"/>
        <v>74</v>
      </c>
      <c r="S44" s="92">
        <f t="shared" si="3"/>
        <v>5853</v>
      </c>
    </row>
    <row r="45" spans="1:19" x14ac:dyDescent="0.35">
      <c r="A45" s="31"/>
      <c r="M45" s="29"/>
      <c r="N45" s="29"/>
      <c r="O45" s="29"/>
      <c r="P45" s="29"/>
      <c r="Q45" s="29"/>
      <c r="R45" s="29"/>
    </row>
    <row r="46" spans="1:19" x14ac:dyDescent="0.35">
      <c r="A46" s="31" t="str">
        <f>+'3.1.8'!A46</f>
        <v>Note: Statistics up to 27 March 2020 by region are based upon 'registered office'.</v>
      </c>
      <c r="M46" s="29"/>
      <c r="N46" s="29"/>
      <c r="O46" s="29"/>
      <c r="P46" s="29"/>
      <c r="Q46" s="29"/>
      <c r="R46" s="29"/>
    </row>
    <row r="47" spans="1:19" x14ac:dyDescent="0.35">
      <c r="A47" s="135" t="s">
        <v>253</v>
      </c>
      <c r="M47" s="29"/>
      <c r="N47" s="29"/>
      <c r="O47" s="29"/>
      <c r="P47" s="29"/>
      <c r="Q47" s="29"/>
      <c r="R47" s="29"/>
    </row>
    <row r="48" spans="1:19" x14ac:dyDescent="0.35">
      <c r="A48" s="12" t="s">
        <v>142</v>
      </c>
    </row>
  </sheetData>
  <sortState xmlns:xlrd2="http://schemas.microsoft.com/office/spreadsheetml/2017/richdata2" ref="V7:AB29">
    <sortCondition ref="V7:V29"/>
  </sortState>
  <mergeCells count="18">
    <mergeCell ref="A1:S1"/>
    <mergeCell ref="A2:S2"/>
    <mergeCell ref="A3:S3"/>
    <mergeCell ref="A4:S4"/>
    <mergeCell ref="M34:M35"/>
    <mergeCell ref="N34:R34"/>
    <mergeCell ref="A5:A6"/>
    <mergeCell ref="A34:A35"/>
    <mergeCell ref="A33:S33"/>
    <mergeCell ref="B5:F5"/>
    <mergeCell ref="G5:L5"/>
    <mergeCell ref="M5:M6"/>
    <mergeCell ref="N5:R5"/>
    <mergeCell ref="A32:S32"/>
    <mergeCell ref="B34:F34"/>
    <mergeCell ref="G34:L34"/>
    <mergeCell ref="S5:S6"/>
    <mergeCell ref="S34:S35"/>
  </mergeCells>
  <hyperlinks>
    <hyperlink ref="A48" r:id="rId1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2"/>
  <rowBreaks count="1" manualBreakCount="1">
    <brk id="32" max="18" man="1"/>
  </rowBreaks>
  <ignoredErrors>
    <ignoredError sqref="S7 N31 S8:S30 S36:S43 N44" formulaRange="1"/>
  </ignoredError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88"/>
  <sheetViews>
    <sheetView zoomScaleNormal="100" workbookViewId="0">
      <selection sqref="A1:H1"/>
    </sheetView>
  </sheetViews>
  <sheetFormatPr defaultColWidth="11.54296875" defaultRowHeight="14.5" x14ac:dyDescent="0.35"/>
  <cols>
    <col min="1" max="1" width="32.26953125" style="29" customWidth="1"/>
    <col min="2" max="14" width="10.7265625" style="29" customWidth="1"/>
    <col min="15" max="189" width="11.54296875" style="29"/>
    <col min="190" max="190" width="51.54296875" style="29" customWidth="1"/>
    <col min="191" max="192" width="11.54296875" style="29"/>
    <col min="193" max="193" width="12" style="29" customWidth="1"/>
    <col min="194" max="445" width="11.54296875" style="29"/>
    <col min="446" max="446" width="51.54296875" style="29" customWidth="1"/>
    <col min="447" max="448" width="11.54296875" style="29"/>
    <col min="449" max="449" width="12" style="29" customWidth="1"/>
    <col min="450" max="701" width="11.54296875" style="29"/>
    <col min="702" max="702" width="51.54296875" style="29" customWidth="1"/>
    <col min="703" max="704" width="11.54296875" style="29"/>
    <col min="705" max="705" width="12" style="29" customWidth="1"/>
    <col min="706" max="957" width="11.54296875" style="29"/>
    <col min="958" max="958" width="51.54296875" style="29" customWidth="1"/>
    <col min="959" max="960" width="11.54296875" style="29"/>
    <col min="961" max="961" width="12" style="29" customWidth="1"/>
    <col min="962" max="1213" width="11.54296875" style="29"/>
    <col min="1214" max="1214" width="51.54296875" style="29" customWidth="1"/>
    <col min="1215" max="1216" width="11.54296875" style="29"/>
    <col min="1217" max="1217" width="12" style="29" customWidth="1"/>
    <col min="1218" max="1469" width="11.54296875" style="29"/>
    <col min="1470" max="1470" width="51.54296875" style="29" customWidth="1"/>
    <col min="1471" max="1472" width="11.54296875" style="29"/>
    <col min="1473" max="1473" width="12" style="29" customWidth="1"/>
    <col min="1474" max="1725" width="11.54296875" style="29"/>
    <col min="1726" max="1726" width="51.54296875" style="29" customWidth="1"/>
    <col min="1727" max="1728" width="11.54296875" style="29"/>
    <col min="1729" max="1729" width="12" style="29" customWidth="1"/>
    <col min="1730" max="1981" width="11.54296875" style="29"/>
    <col min="1982" max="1982" width="51.54296875" style="29" customWidth="1"/>
    <col min="1983" max="1984" width="11.54296875" style="29"/>
    <col min="1985" max="1985" width="12" style="29" customWidth="1"/>
    <col min="1986" max="2237" width="11.54296875" style="29"/>
    <col min="2238" max="2238" width="51.54296875" style="29" customWidth="1"/>
    <col min="2239" max="2240" width="11.54296875" style="29"/>
    <col min="2241" max="2241" width="12" style="29" customWidth="1"/>
    <col min="2242" max="2493" width="11.54296875" style="29"/>
    <col min="2494" max="2494" width="51.54296875" style="29" customWidth="1"/>
    <col min="2495" max="2496" width="11.54296875" style="29"/>
    <col min="2497" max="2497" width="12" style="29" customWidth="1"/>
    <col min="2498" max="2749" width="11.54296875" style="29"/>
    <col min="2750" max="2750" width="51.54296875" style="29" customWidth="1"/>
    <col min="2751" max="2752" width="11.54296875" style="29"/>
    <col min="2753" max="2753" width="12" style="29" customWidth="1"/>
    <col min="2754" max="3005" width="11.54296875" style="29"/>
    <col min="3006" max="3006" width="51.54296875" style="29" customWidth="1"/>
    <col min="3007" max="3008" width="11.54296875" style="29"/>
    <col min="3009" max="3009" width="12" style="29" customWidth="1"/>
    <col min="3010" max="3261" width="11.54296875" style="29"/>
    <col min="3262" max="3262" width="51.54296875" style="29" customWidth="1"/>
    <col min="3263" max="3264" width="11.54296875" style="29"/>
    <col min="3265" max="3265" width="12" style="29" customWidth="1"/>
    <col min="3266" max="3517" width="11.54296875" style="29"/>
    <col min="3518" max="3518" width="51.54296875" style="29" customWidth="1"/>
    <col min="3519" max="3520" width="11.54296875" style="29"/>
    <col min="3521" max="3521" width="12" style="29" customWidth="1"/>
    <col min="3522" max="3773" width="11.54296875" style="29"/>
    <col min="3774" max="3774" width="51.54296875" style="29" customWidth="1"/>
    <col min="3775" max="3776" width="11.54296875" style="29"/>
    <col min="3777" max="3777" width="12" style="29" customWidth="1"/>
    <col min="3778" max="4029" width="11.54296875" style="29"/>
    <col min="4030" max="4030" width="51.54296875" style="29" customWidth="1"/>
    <col min="4031" max="4032" width="11.54296875" style="29"/>
    <col min="4033" max="4033" width="12" style="29" customWidth="1"/>
    <col min="4034" max="4285" width="11.54296875" style="29"/>
    <col min="4286" max="4286" width="51.54296875" style="29" customWidth="1"/>
    <col min="4287" max="4288" width="11.54296875" style="29"/>
    <col min="4289" max="4289" width="12" style="29" customWidth="1"/>
    <col min="4290" max="4541" width="11.54296875" style="29"/>
    <col min="4542" max="4542" width="51.54296875" style="29" customWidth="1"/>
    <col min="4543" max="4544" width="11.54296875" style="29"/>
    <col min="4545" max="4545" width="12" style="29" customWidth="1"/>
    <col min="4546" max="4797" width="11.54296875" style="29"/>
    <col min="4798" max="4798" width="51.54296875" style="29" customWidth="1"/>
    <col min="4799" max="4800" width="11.54296875" style="29"/>
    <col min="4801" max="4801" width="12" style="29" customWidth="1"/>
    <col min="4802" max="5053" width="11.54296875" style="29"/>
    <col min="5054" max="5054" width="51.54296875" style="29" customWidth="1"/>
    <col min="5055" max="5056" width="11.54296875" style="29"/>
    <col min="5057" max="5057" width="12" style="29" customWidth="1"/>
    <col min="5058" max="5309" width="11.54296875" style="29"/>
    <col min="5310" max="5310" width="51.54296875" style="29" customWidth="1"/>
    <col min="5311" max="5312" width="11.54296875" style="29"/>
    <col min="5313" max="5313" width="12" style="29" customWidth="1"/>
    <col min="5314" max="5565" width="11.54296875" style="29"/>
    <col min="5566" max="5566" width="51.54296875" style="29" customWidth="1"/>
    <col min="5567" max="5568" width="11.54296875" style="29"/>
    <col min="5569" max="5569" width="12" style="29" customWidth="1"/>
    <col min="5570" max="5821" width="11.54296875" style="29"/>
    <col min="5822" max="5822" width="51.54296875" style="29" customWidth="1"/>
    <col min="5823" max="5824" width="11.54296875" style="29"/>
    <col min="5825" max="5825" width="12" style="29" customWidth="1"/>
    <col min="5826" max="6077" width="11.54296875" style="29"/>
    <col min="6078" max="6078" width="51.54296875" style="29" customWidth="1"/>
    <col min="6079" max="6080" width="11.54296875" style="29"/>
    <col min="6081" max="6081" width="12" style="29" customWidth="1"/>
    <col min="6082" max="6333" width="11.54296875" style="29"/>
    <col min="6334" max="6334" width="51.54296875" style="29" customWidth="1"/>
    <col min="6335" max="6336" width="11.54296875" style="29"/>
    <col min="6337" max="6337" width="12" style="29" customWidth="1"/>
    <col min="6338" max="6589" width="11.54296875" style="29"/>
    <col min="6590" max="6590" width="51.54296875" style="29" customWidth="1"/>
    <col min="6591" max="6592" width="11.54296875" style="29"/>
    <col min="6593" max="6593" width="12" style="29" customWidth="1"/>
    <col min="6594" max="6845" width="11.54296875" style="29"/>
    <col min="6846" max="6846" width="51.54296875" style="29" customWidth="1"/>
    <col min="6847" max="6848" width="11.54296875" style="29"/>
    <col min="6849" max="6849" width="12" style="29" customWidth="1"/>
    <col min="6850" max="7101" width="11.54296875" style="29"/>
    <col min="7102" max="7102" width="51.54296875" style="29" customWidth="1"/>
    <col min="7103" max="7104" width="11.54296875" style="29"/>
    <col min="7105" max="7105" width="12" style="29" customWidth="1"/>
    <col min="7106" max="7357" width="11.54296875" style="29"/>
    <col min="7358" max="7358" width="51.54296875" style="29" customWidth="1"/>
    <col min="7359" max="7360" width="11.54296875" style="29"/>
    <col min="7361" max="7361" width="12" style="29" customWidth="1"/>
    <col min="7362" max="7613" width="11.54296875" style="29"/>
    <col min="7614" max="7614" width="51.54296875" style="29" customWidth="1"/>
    <col min="7615" max="7616" width="11.54296875" style="29"/>
    <col min="7617" max="7617" width="12" style="29" customWidth="1"/>
    <col min="7618" max="7869" width="11.54296875" style="29"/>
    <col min="7870" max="7870" width="51.54296875" style="29" customWidth="1"/>
    <col min="7871" max="7872" width="11.54296875" style="29"/>
    <col min="7873" max="7873" width="12" style="29" customWidth="1"/>
    <col min="7874" max="8125" width="11.54296875" style="29"/>
    <col min="8126" max="8126" width="51.54296875" style="29" customWidth="1"/>
    <col min="8127" max="8128" width="11.54296875" style="29"/>
    <col min="8129" max="8129" width="12" style="29" customWidth="1"/>
    <col min="8130" max="8381" width="11.54296875" style="29"/>
    <col min="8382" max="8382" width="51.54296875" style="29" customWidth="1"/>
    <col min="8383" max="8384" width="11.54296875" style="29"/>
    <col min="8385" max="8385" width="12" style="29" customWidth="1"/>
    <col min="8386" max="8637" width="11.54296875" style="29"/>
    <col min="8638" max="8638" width="51.54296875" style="29" customWidth="1"/>
    <col min="8639" max="8640" width="11.54296875" style="29"/>
    <col min="8641" max="8641" width="12" style="29" customWidth="1"/>
    <col min="8642" max="8893" width="11.54296875" style="29"/>
    <col min="8894" max="8894" width="51.54296875" style="29" customWidth="1"/>
    <col min="8895" max="8896" width="11.54296875" style="29"/>
    <col min="8897" max="8897" width="12" style="29" customWidth="1"/>
    <col min="8898" max="9149" width="11.54296875" style="29"/>
    <col min="9150" max="9150" width="51.54296875" style="29" customWidth="1"/>
    <col min="9151" max="9152" width="11.54296875" style="29"/>
    <col min="9153" max="9153" width="12" style="29" customWidth="1"/>
    <col min="9154" max="9405" width="11.54296875" style="29"/>
    <col min="9406" max="9406" width="51.54296875" style="29" customWidth="1"/>
    <col min="9407" max="9408" width="11.54296875" style="29"/>
    <col min="9409" max="9409" width="12" style="29" customWidth="1"/>
    <col min="9410" max="9661" width="11.54296875" style="29"/>
    <col min="9662" max="9662" width="51.54296875" style="29" customWidth="1"/>
    <col min="9663" max="9664" width="11.54296875" style="29"/>
    <col min="9665" max="9665" width="12" style="29" customWidth="1"/>
    <col min="9666" max="9917" width="11.54296875" style="29"/>
    <col min="9918" max="9918" width="51.54296875" style="29" customWidth="1"/>
    <col min="9919" max="9920" width="11.54296875" style="29"/>
    <col min="9921" max="9921" width="12" style="29" customWidth="1"/>
    <col min="9922" max="10173" width="11.54296875" style="29"/>
    <col min="10174" max="10174" width="51.54296875" style="29" customWidth="1"/>
    <col min="10175" max="10176" width="11.54296875" style="29"/>
    <col min="10177" max="10177" width="12" style="29" customWidth="1"/>
    <col min="10178" max="10429" width="11.54296875" style="29"/>
    <col min="10430" max="10430" width="51.54296875" style="29" customWidth="1"/>
    <col min="10431" max="10432" width="11.54296875" style="29"/>
    <col min="10433" max="10433" width="12" style="29" customWidth="1"/>
    <col min="10434" max="10685" width="11.54296875" style="29"/>
    <col min="10686" max="10686" width="51.54296875" style="29" customWidth="1"/>
    <col min="10687" max="10688" width="11.54296875" style="29"/>
    <col min="10689" max="10689" width="12" style="29" customWidth="1"/>
    <col min="10690" max="10941" width="11.54296875" style="29"/>
    <col min="10942" max="10942" width="51.54296875" style="29" customWidth="1"/>
    <col min="10943" max="10944" width="11.54296875" style="29"/>
    <col min="10945" max="10945" width="12" style="29" customWidth="1"/>
    <col min="10946" max="11197" width="11.54296875" style="29"/>
    <col min="11198" max="11198" width="51.54296875" style="29" customWidth="1"/>
    <col min="11199" max="11200" width="11.54296875" style="29"/>
    <col min="11201" max="11201" width="12" style="29" customWidth="1"/>
    <col min="11202" max="11453" width="11.54296875" style="29"/>
    <col min="11454" max="11454" width="51.54296875" style="29" customWidth="1"/>
    <col min="11455" max="11456" width="11.54296875" style="29"/>
    <col min="11457" max="11457" width="12" style="29" customWidth="1"/>
    <col min="11458" max="11709" width="11.54296875" style="29"/>
    <col min="11710" max="11710" width="51.54296875" style="29" customWidth="1"/>
    <col min="11711" max="11712" width="11.54296875" style="29"/>
    <col min="11713" max="11713" width="12" style="29" customWidth="1"/>
    <col min="11714" max="11965" width="11.54296875" style="29"/>
    <col min="11966" max="11966" width="51.54296875" style="29" customWidth="1"/>
    <col min="11967" max="11968" width="11.54296875" style="29"/>
    <col min="11969" max="11969" width="12" style="29" customWidth="1"/>
    <col min="11970" max="12221" width="11.54296875" style="29"/>
    <col min="12222" max="12222" width="51.54296875" style="29" customWidth="1"/>
    <col min="12223" max="12224" width="11.54296875" style="29"/>
    <col min="12225" max="12225" width="12" style="29" customWidth="1"/>
    <col min="12226" max="12477" width="11.54296875" style="29"/>
    <col min="12478" max="12478" width="51.54296875" style="29" customWidth="1"/>
    <col min="12479" max="12480" width="11.54296875" style="29"/>
    <col min="12481" max="12481" width="12" style="29" customWidth="1"/>
    <col min="12482" max="12733" width="11.54296875" style="29"/>
    <col min="12734" max="12734" width="51.54296875" style="29" customWidth="1"/>
    <col min="12735" max="12736" width="11.54296875" style="29"/>
    <col min="12737" max="12737" width="12" style="29" customWidth="1"/>
    <col min="12738" max="12989" width="11.54296875" style="29"/>
    <col min="12990" max="12990" width="51.54296875" style="29" customWidth="1"/>
    <col min="12991" max="12992" width="11.54296875" style="29"/>
    <col min="12993" max="12993" width="12" style="29" customWidth="1"/>
    <col min="12994" max="13245" width="11.54296875" style="29"/>
    <col min="13246" max="13246" width="51.54296875" style="29" customWidth="1"/>
    <col min="13247" max="13248" width="11.54296875" style="29"/>
    <col min="13249" max="13249" width="12" style="29" customWidth="1"/>
    <col min="13250" max="13501" width="11.54296875" style="29"/>
    <col min="13502" max="13502" width="51.54296875" style="29" customWidth="1"/>
    <col min="13503" max="13504" width="11.54296875" style="29"/>
    <col min="13505" max="13505" width="12" style="29" customWidth="1"/>
    <col min="13506" max="13757" width="11.54296875" style="29"/>
    <col min="13758" max="13758" width="51.54296875" style="29" customWidth="1"/>
    <col min="13759" max="13760" width="11.54296875" style="29"/>
    <col min="13761" max="13761" width="12" style="29" customWidth="1"/>
    <col min="13762" max="14013" width="11.54296875" style="29"/>
    <col min="14014" max="14014" width="51.54296875" style="29" customWidth="1"/>
    <col min="14015" max="14016" width="11.54296875" style="29"/>
    <col min="14017" max="14017" width="12" style="29" customWidth="1"/>
    <col min="14018" max="14269" width="11.54296875" style="29"/>
    <col min="14270" max="14270" width="51.54296875" style="29" customWidth="1"/>
    <col min="14271" max="14272" width="11.54296875" style="29"/>
    <col min="14273" max="14273" width="12" style="29" customWidth="1"/>
    <col min="14274" max="14525" width="11.54296875" style="29"/>
    <col min="14526" max="14526" width="51.54296875" style="29" customWidth="1"/>
    <col min="14527" max="14528" width="11.54296875" style="29"/>
    <col min="14529" max="14529" width="12" style="29" customWidth="1"/>
    <col min="14530" max="14781" width="11.54296875" style="29"/>
    <col min="14782" max="14782" width="51.54296875" style="29" customWidth="1"/>
    <col min="14783" max="14784" width="11.54296875" style="29"/>
    <col min="14785" max="14785" width="12" style="29" customWidth="1"/>
    <col min="14786" max="15037" width="11.54296875" style="29"/>
    <col min="15038" max="15038" width="51.54296875" style="29" customWidth="1"/>
    <col min="15039" max="15040" width="11.54296875" style="29"/>
    <col min="15041" max="15041" width="12" style="29" customWidth="1"/>
    <col min="15042" max="15293" width="11.54296875" style="29"/>
    <col min="15294" max="15294" width="51.54296875" style="29" customWidth="1"/>
    <col min="15295" max="15296" width="11.54296875" style="29"/>
    <col min="15297" max="15297" width="12" style="29" customWidth="1"/>
    <col min="15298" max="15549" width="11.54296875" style="29"/>
    <col min="15550" max="15550" width="51.54296875" style="29" customWidth="1"/>
    <col min="15551" max="15552" width="11.54296875" style="29"/>
    <col min="15553" max="15553" width="12" style="29" customWidth="1"/>
    <col min="15554" max="15805" width="11.54296875" style="29"/>
    <col min="15806" max="15806" width="51.54296875" style="29" customWidth="1"/>
    <col min="15807" max="15808" width="11.54296875" style="29"/>
    <col min="15809" max="15809" width="12" style="29" customWidth="1"/>
    <col min="15810" max="16061" width="11.54296875" style="29"/>
    <col min="16062" max="16062" width="51.54296875" style="29" customWidth="1"/>
    <col min="16063" max="16064" width="11.54296875" style="29"/>
    <col min="16065" max="16065" width="12" style="29" customWidth="1"/>
    <col min="16066" max="16384" width="11.54296875" style="29"/>
  </cols>
  <sheetData>
    <row r="1" spans="1:14" ht="75" customHeight="1" x14ac:dyDescent="0.35">
      <c r="A1" s="145"/>
      <c r="B1" s="145"/>
      <c r="C1" s="145"/>
      <c r="D1" s="145"/>
      <c r="E1" s="145"/>
      <c r="F1" s="145"/>
      <c r="G1" s="145"/>
      <c r="H1" s="145"/>
      <c r="I1" s="38"/>
      <c r="J1" s="38"/>
      <c r="K1" s="38"/>
      <c r="L1" s="38"/>
      <c r="M1" s="38"/>
      <c r="N1" s="38"/>
    </row>
    <row r="2" spans="1:14" ht="15" customHeight="1" x14ac:dyDescent="0.35">
      <c r="A2" s="146" t="str">
        <f>+Contents!A2</f>
        <v>Statistics about corporate insolvency in Australia</v>
      </c>
      <c r="B2" s="146"/>
      <c r="C2" s="146"/>
      <c r="D2" s="146"/>
      <c r="E2" s="146"/>
      <c r="F2" s="146"/>
      <c r="G2" s="146"/>
      <c r="H2" s="146"/>
      <c r="I2" s="36"/>
      <c r="J2" s="36"/>
      <c r="K2" s="36"/>
      <c r="L2" s="36"/>
      <c r="M2" s="36"/>
      <c r="N2" s="36"/>
    </row>
    <row r="3" spans="1:14" ht="25" customHeight="1" x14ac:dyDescent="0.35">
      <c r="A3" s="147" t="str">
        <f>Contents!A3</f>
        <v>Released: January 2023</v>
      </c>
      <c r="B3" s="147"/>
      <c r="C3" s="147"/>
      <c r="D3" s="147"/>
      <c r="E3" s="147"/>
      <c r="F3" s="147"/>
      <c r="G3" s="147"/>
      <c r="H3" s="147"/>
      <c r="I3" s="37"/>
      <c r="J3" s="37"/>
      <c r="K3" s="37"/>
      <c r="L3" s="37"/>
      <c r="M3" s="37"/>
      <c r="N3" s="37"/>
    </row>
    <row r="4" spans="1:14" x14ac:dyDescent="0.3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5.5" x14ac:dyDescent="0.35">
      <c r="A5" s="130" t="s">
        <v>61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customFormat="1" ht="15" customHeight="1" x14ac:dyDescent="0.35">
      <c r="A6" s="134" t="s">
        <v>241</v>
      </c>
      <c r="B6" s="29"/>
    </row>
    <row r="7" spans="1:14" customFormat="1" ht="15" customHeight="1" x14ac:dyDescent="0.35">
      <c r="A7" s="134" t="s">
        <v>242</v>
      </c>
      <c r="B7" s="29"/>
    </row>
    <row r="8" spans="1:14" customFormat="1" ht="15" customHeight="1" x14ac:dyDescent="0.35">
      <c r="A8" s="134" t="s">
        <v>243</v>
      </c>
      <c r="B8" s="29"/>
    </row>
    <row r="9" spans="1:14" customFormat="1" ht="15" customHeight="1" x14ac:dyDescent="0.35">
      <c r="A9" s="134" t="s">
        <v>244</v>
      </c>
      <c r="B9" s="29"/>
    </row>
    <row r="10" spans="1:14" customFormat="1" ht="15" customHeight="1" x14ac:dyDescent="0.35">
      <c r="A10" s="134" t="s">
        <v>245</v>
      </c>
      <c r="B10" s="29"/>
    </row>
    <row r="11" spans="1:14" customFormat="1" ht="15" customHeight="1" x14ac:dyDescent="0.35">
      <c r="A11" s="134" t="s">
        <v>246</v>
      </c>
      <c r="B11" s="29"/>
    </row>
    <row r="12" spans="1:14" customFormat="1" ht="15" customHeight="1" x14ac:dyDescent="0.35">
      <c r="A12" s="134" t="s">
        <v>247</v>
      </c>
      <c r="B12" s="29"/>
    </row>
    <row r="13" spans="1:14" customFormat="1" ht="15" customHeight="1" x14ac:dyDescent="0.35">
      <c r="A13" s="134" t="s">
        <v>248</v>
      </c>
      <c r="B13" s="29"/>
    </row>
    <row r="14" spans="1:14" x14ac:dyDescent="0.3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ht="27.75" customHeight="1" x14ac:dyDescent="0.35">
      <c r="A15" s="170" t="s">
        <v>249</v>
      </c>
      <c r="B15" s="170"/>
      <c r="C15" s="170"/>
      <c r="D15" s="170"/>
      <c r="E15" s="170"/>
      <c r="F15" s="170"/>
      <c r="G15" s="170"/>
      <c r="H15" s="170"/>
      <c r="I15" s="47"/>
      <c r="J15" s="47"/>
      <c r="K15" s="47"/>
      <c r="L15" s="47"/>
      <c r="M15" s="47"/>
      <c r="N15" s="47"/>
    </row>
    <row r="16" spans="1:14" ht="15" customHeight="1" x14ac:dyDescent="0.35">
      <c r="A16" s="149" t="s">
        <v>68</v>
      </c>
      <c r="B16" s="148" t="s">
        <v>161</v>
      </c>
      <c r="C16" s="148"/>
      <c r="D16" s="148"/>
      <c r="E16" s="148"/>
      <c r="F16" s="148"/>
      <c r="G16" s="148"/>
      <c r="H16" s="148"/>
    </row>
    <row r="17" spans="1:10" ht="24" customHeight="1" x14ac:dyDescent="0.35">
      <c r="A17" s="149"/>
      <c r="B17" s="70">
        <v>0</v>
      </c>
      <c r="C17" s="69" t="s">
        <v>136</v>
      </c>
      <c r="D17" s="69" t="s">
        <v>106</v>
      </c>
      <c r="E17" s="69" t="s">
        <v>107</v>
      </c>
      <c r="F17" s="69" t="s">
        <v>137</v>
      </c>
      <c r="G17" s="69" t="s">
        <v>77</v>
      </c>
      <c r="H17" s="90" t="s">
        <v>71</v>
      </c>
    </row>
    <row r="18" spans="1:10" x14ac:dyDescent="0.35">
      <c r="A18" s="9" t="s">
        <v>3</v>
      </c>
      <c r="B18" s="99">
        <v>82</v>
      </c>
      <c r="C18" s="99">
        <v>40</v>
      </c>
      <c r="D18" s="99">
        <v>26</v>
      </c>
      <c r="E18" s="99">
        <v>5</v>
      </c>
      <c r="F18" s="99">
        <v>2</v>
      </c>
      <c r="G18" s="99">
        <v>725</v>
      </c>
      <c r="H18" s="14">
        <f>SUM(B18:G18)</f>
        <v>880</v>
      </c>
      <c r="J18" s="35"/>
    </row>
    <row r="19" spans="1:10" x14ac:dyDescent="0.35">
      <c r="A19" s="9" t="s">
        <v>145</v>
      </c>
      <c r="B19" s="99">
        <v>6</v>
      </c>
      <c r="C19" s="99">
        <v>1</v>
      </c>
      <c r="D19" s="99">
        <v>4</v>
      </c>
      <c r="E19" s="99">
        <v>0</v>
      </c>
      <c r="F19" s="99">
        <v>0</v>
      </c>
      <c r="G19" s="99">
        <v>28</v>
      </c>
      <c r="H19" s="14">
        <f t="shared" ref="H19:H41" si="0">SUM(B19:G19)</f>
        <v>39</v>
      </c>
      <c r="J19" s="35"/>
    </row>
    <row r="20" spans="1:10" x14ac:dyDescent="0.35">
      <c r="A20" s="9" t="s">
        <v>4</v>
      </c>
      <c r="B20" s="99">
        <v>8</v>
      </c>
      <c r="C20" s="99">
        <v>4</v>
      </c>
      <c r="D20" s="99">
        <v>1</v>
      </c>
      <c r="E20" s="99">
        <v>2</v>
      </c>
      <c r="F20" s="99">
        <v>2</v>
      </c>
      <c r="G20" s="99">
        <v>78</v>
      </c>
      <c r="H20" s="14">
        <f t="shared" si="0"/>
        <v>95</v>
      </c>
      <c r="J20" s="35"/>
    </row>
    <row r="21" spans="1:10" x14ac:dyDescent="0.35">
      <c r="A21" s="9" t="s">
        <v>5</v>
      </c>
      <c r="B21" s="99">
        <v>6</v>
      </c>
      <c r="C21" s="99">
        <v>5</v>
      </c>
      <c r="D21" s="99">
        <v>2</v>
      </c>
      <c r="E21" s="99">
        <v>4</v>
      </c>
      <c r="F21" s="99">
        <v>0</v>
      </c>
      <c r="G21" s="99">
        <v>36</v>
      </c>
      <c r="H21" s="14">
        <f t="shared" si="0"/>
        <v>53</v>
      </c>
      <c r="J21" s="35"/>
    </row>
    <row r="22" spans="1:10" x14ac:dyDescent="0.35">
      <c r="A22" s="9" t="s">
        <v>0</v>
      </c>
      <c r="B22" s="99">
        <v>140</v>
      </c>
      <c r="C22" s="99">
        <v>74</v>
      </c>
      <c r="D22" s="99">
        <v>41</v>
      </c>
      <c r="E22" s="99">
        <v>21</v>
      </c>
      <c r="F22" s="99">
        <v>4</v>
      </c>
      <c r="G22" s="99">
        <v>1105</v>
      </c>
      <c r="H22" s="14">
        <f t="shared" si="0"/>
        <v>1385</v>
      </c>
      <c r="J22" s="35"/>
    </row>
    <row r="23" spans="1:10" x14ac:dyDescent="0.35">
      <c r="A23" s="9" t="s">
        <v>6</v>
      </c>
      <c r="B23" s="99">
        <v>6</v>
      </c>
      <c r="C23" s="99">
        <v>7</v>
      </c>
      <c r="D23" s="99">
        <v>3</v>
      </c>
      <c r="E23" s="99">
        <v>4</v>
      </c>
      <c r="F23" s="99">
        <v>0</v>
      </c>
      <c r="G23" s="99">
        <v>42</v>
      </c>
      <c r="H23" s="14">
        <f t="shared" si="0"/>
        <v>62</v>
      </c>
      <c r="J23" s="35"/>
    </row>
    <row r="24" spans="1:10" x14ac:dyDescent="0.35">
      <c r="A24" s="9" t="s">
        <v>7</v>
      </c>
      <c r="B24" s="99">
        <v>13</v>
      </c>
      <c r="C24" s="99">
        <v>5</v>
      </c>
      <c r="D24" s="99">
        <v>6</v>
      </c>
      <c r="E24" s="99">
        <v>5</v>
      </c>
      <c r="F24" s="99">
        <v>2</v>
      </c>
      <c r="G24" s="99">
        <v>84</v>
      </c>
      <c r="H24" s="14">
        <f t="shared" si="0"/>
        <v>115</v>
      </c>
      <c r="J24" s="35"/>
    </row>
    <row r="25" spans="1:10" x14ac:dyDescent="0.35">
      <c r="A25" s="9" t="s">
        <v>96</v>
      </c>
      <c r="B25" s="99">
        <v>5</v>
      </c>
      <c r="C25" s="99">
        <v>0</v>
      </c>
      <c r="D25" s="99">
        <v>0</v>
      </c>
      <c r="E25" s="99">
        <v>0</v>
      </c>
      <c r="F25" s="99">
        <v>4</v>
      </c>
      <c r="G25" s="99">
        <v>12</v>
      </c>
      <c r="H25" s="14">
        <f t="shared" si="0"/>
        <v>21</v>
      </c>
      <c r="J25" s="35"/>
    </row>
    <row r="26" spans="1:10" x14ac:dyDescent="0.35">
      <c r="A26" s="9" t="s">
        <v>166</v>
      </c>
      <c r="B26" s="99">
        <v>0</v>
      </c>
      <c r="C26" s="99">
        <v>0</v>
      </c>
      <c r="D26" s="99">
        <v>0</v>
      </c>
      <c r="E26" s="99">
        <v>0</v>
      </c>
      <c r="F26" s="99">
        <v>0</v>
      </c>
      <c r="G26" s="99">
        <v>1</v>
      </c>
      <c r="H26" s="14">
        <f t="shared" si="0"/>
        <v>1</v>
      </c>
      <c r="J26" s="35"/>
    </row>
    <row r="27" spans="1:10" x14ac:dyDescent="0.35">
      <c r="A27" s="9" t="s">
        <v>97</v>
      </c>
      <c r="B27" s="99">
        <v>1</v>
      </c>
      <c r="C27" s="99">
        <v>0</v>
      </c>
      <c r="D27" s="99">
        <v>0</v>
      </c>
      <c r="E27" s="99">
        <v>0</v>
      </c>
      <c r="F27" s="99">
        <v>0</v>
      </c>
      <c r="G27" s="99">
        <v>4</v>
      </c>
      <c r="H27" s="14">
        <f t="shared" si="0"/>
        <v>5</v>
      </c>
      <c r="J27" s="35"/>
    </row>
    <row r="28" spans="1:10" x14ac:dyDescent="0.35">
      <c r="A28" s="9" t="s">
        <v>98</v>
      </c>
      <c r="B28" s="99">
        <v>5</v>
      </c>
      <c r="C28" s="99">
        <v>0</v>
      </c>
      <c r="D28" s="99">
        <v>2</v>
      </c>
      <c r="E28" s="99">
        <v>1</v>
      </c>
      <c r="F28" s="99">
        <v>2</v>
      </c>
      <c r="G28" s="99">
        <v>15</v>
      </c>
      <c r="H28" s="14">
        <f t="shared" si="0"/>
        <v>25</v>
      </c>
      <c r="J28" s="35"/>
    </row>
    <row r="29" spans="1:10" x14ac:dyDescent="0.35">
      <c r="A29" s="9" t="s">
        <v>99</v>
      </c>
      <c r="B29" s="99">
        <v>17</v>
      </c>
      <c r="C29" s="99">
        <v>3</v>
      </c>
      <c r="D29" s="99">
        <v>3</v>
      </c>
      <c r="E29" s="99">
        <v>1</v>
      </c>
      <c r="F29" s="99">
        <v>0</v>
      </c>
      <c r="G29" s="99">
        <v>56</v>
      </c>
      <c r="H29" s="14">
        <f t="shared" si="0"/>
        <v>80</v>
      </c>
      <c r="J29" s="35"/>
    </row>
    <row r="30" spans="1:10" x14ac:dyDescent="0.35">
      <c r="A30" s="9" t="s">
        <v>100</v>
      </c>
      <c r="B30" s="99">
        <v>0</v>
      </c>
      <c r="C30" s="99">
        <v>0</v>
      </c>
      <c r="D30" s="99">
        <v>0</v>
      </c>
      <c r="E30" s="99">
        <v>0</v>
      </c>
      <c r="F30" s="99">
        <v>1</v>
      </c>
      <c r="G30" s="99">
        <v>4</v>
      </c>
      <c r="H30" s="14">
        <f t="shared" si="0"/>
        <v>5</v>
      </c>
      <c r="J30" s="35"/>
    </row>
    <row r="31" spans="1:10" x14ac:dyDescent="0.35">
      <c r="A31" s="9" t="s">
        <v>8</v>
      </c>
      <c r="B31" s="99">
        <v>4</v>
      </c>
      <c r="C31" s="99">
        <v>4</v>
      </c>
      <c r="D31" s="99">
        <v>2</v>
      </c>
      <c r="E31" s="99">
        <v>3</v>
      </c>
      <c r="F31" s="99">
        <v>0</v>
      </c>
      <c r="G31" s="99">
        <v>52</v>
      </c>
      <c r="H31" s="14">
        <f t="shared" si="0"/>
        <v>65</v>
      </c>
      <c r="J31" s="35"/>
    </row>
    <row r="32" spans="1:10" x14ac:dyDescent="0.35">
      <c r="A32" s="9" t="s">
        <v>9</v>
      </c>
      <c r="B32" s="99">
        <v>9</v>
      </c>
      <c r="C32" s="99">
        <v>3</v>
      </c>
      <c r="D32" s="99">
        <v>2</v>
      </c>
      <c r="E32" s="99">
        <v>2</v>
      </c>
      <c r="F32" s="99">
        <v>0</v>
      </c>
      <c r="G32" s="99">
        <v>67</v>
      </c>
      <c r="H32" s="14">
        <f t="shared" si="0"/>
        <v>83</v>
      </c>
      <c r="J32" s="35"/>
    </row>
    <row r="33" spans="1:15" x14ac:dyDescent="0.35">
      <c r="A33" s="9" t="s">
        <v>1</v>
      </c>
      <c r="B33" s="99">
        <v>12</v>
      </c>
      <c r="C33" s="99">
        <v>13</v>
      </c>
      <c r="D33" s="99">
        <v>9</v>
      </c>
      <c r="E33" s="99">
        <v>11</v>
      </c>
      <c r="F33" s="99">
        <v>3</v>
      </c>
      <c r="G33" s="99">
        <v>134</v>
      </c>
      <c r="H33" s="14">
        <f t="shared" si="0"/>
        <v>182</v>
      </c>
      <c r="J33" s="35"/>
    </row>
    <row r="34" spans="1:15" x14ac:dyDescent="0.35">
      <c r="A34" s="9" t="s">
        <v>2</v>
      </c>
      <c r="B34" s="99">
        <v>3</v>
      </c>
      <c r="C34" s="99">
        <v>6</v>
      </c>
      <c r="D34" s="99">
        <v>3</v>
      </c>
      <c r="E34" s="99">
        <v>5</v>
      </c>
      <c r="F34" s="99">
        <v>4</v>
      </c>
      <c r="G34" s="99">
        <v>32</v>
      </c>
      <c r="H34" s="14">
        <f t="shared" si="0"/>
        <v>53</v>
      </c>
      <c r="J34" s="35"/>
    </row>
    <row r="35" spans="1:15" x14ac:dyDescent="0.35">
      <c r="A35" s="9" t="s">
        <v>10</v>
      </c>
      <c r="B35" s="99">
        <v>154</v>
      </c>
      <c r="C35" s="99">
        <v>132</v>
      </c>
      <c r="D35" s="99">
        <v>40</v>
      </c>
      <c r="E35" s="99">
        <v>16</v>
      </c>
      <c r="F35" s="99">
        <v>4</v>
      </c>
      <c r="G35" s="99">
        <v>1291</v>
      </c>
      <c r="H35" s="14">
        <f t="shared" si="0"/>
        <v>1637</v>
      </c>
      <c r="J35" s="35"/>
    </row>
    <row r="36" spans="1:15" x14ac:dyDescent="0.35">
      <c r="A36" s="9" t="s">
        <v>11</v>
      </c>
      <c r="B36" s="99">
        <v>5</v>
      </c>
      <c r="C36" s="99">
        <v>9</v>
      </c>
      <c r="D36" s="99">
        <v>10</v>
      </c>
      <c r="E36" s="99">
        <v>1</v>
      </c>
      <c r="F36" s="99">
        <v>0</v>
      </c>
      <c r="G36" s="99">
        <v>76</v>
      </c>
      <c r="H36" s="14">
        <f t="shared" si="0"/>
        <v>101</v>
      </c>
      <c r="J36" s="35"/>
    </row>
    <row r="37" spans="1:15" x14ac:dyDescent="0.35">
      <c r="A37" s="9" t="s">
        <v>12</v>
      </c>
      <c r="B37" s="99">
        <v>0</v>
      </c>
      <c r="C37" s="99">
        <v>1</v>
      </c>
      <c r="D37" s="99">
        <v>0</v>
      </c>
      <c r="E37" s="99">
        <v>0</v>
      </c>
      <c r="F37" s="99">
        <v>0</v>
      </c>
      <c r="G37" s="99">
        <v>4</v>
      </c>
      <c r="H37" s="14">
        <f t="shared" si="0"/>
        <v>5</v>
      </c>
      <c r="J37" s="35"/>
    </row>
    <row r="38" spans="1:15" x14ac:dyDescent="0.35">
      <c r="A38" s="9" t="s">
        <v>13</v>
      </c>
      <c r="B38" s="99">
        <v>19</v>
      </c>
      <c r="C38" s="99">
        <v>8</v>
      </c>
      <c r="D38" s="99">
        <v>5</v>
      </c>
      <c r="E38" s="99">
        <v>4</v>
      </c>
      <c r="F38" s="99">
        <v>1</v>
      </c>
      <c r="G38" s="99">
        <v>98</v>
      </c>
      <c r="H38" s="14">
        <f t="shared" si="0"/>
        <v>135</v>
      </c>
      <c r="J38" s="35"/>
    </row>
    <row r="39" spans="1:15" x14ac:dyDescent="0.35">
      <c r="A39" s="9" t="s">
        <v>14</v>
      </c>
      <c r="B39" s="99">
        <v>32</v>
      </c>
      <c r="C39" s="99">
        <v>23</v>
      </c>
      <c r="D39" s="99">
        <v>16</v>
      </c>
      <c r="E39" s="99">
        <v>13</v>
      </c>
      <c r="F39" s="99">
        <v>7</v>
      </c>
      <c r="G39" s="99">
        <v>331</v>
      </c>
      <c r="H39" s="14">
        <f t="shared" si="0"/>
        <v>422</v>
      </c>
      <c r="J39" s="35"/>
    </row>
    <row r="40" spans="1:15" x14ac:dyDescent="0.35">
      <c r="A40" s="9" t="s">
        <v>15</v>
      </c>
      <c r="B40" s="99">
        <v>25</v>
      </c>
      <c r="C40" s="99">
        <v>18</v>
      </c>
      <c r="D40" s="99">
        <v>13</v>
      </c>
      <c r="E40" s="99">
        <v>7</v>
      </c>
      <c r="F40" s="99">
        <v>1</v>
      </c>
      <c r="G40" s="99">
        <v>229</v>
      </c>
      <c r="H40" s="14">
        <f t="shared" si="0"/>
        <v>293</v>
      </c>
      <c r="J40" s="35"/>
    </row>
    <row r="41" spans="1:15" x14ac:dyDescent="0.35">
      <c r="A41" s="9" t="s">
        <v>16</v>
      </c>
      <c r="B41" s="99">
        <v>13</v>
      </c>
      <c r="C41" s="99">
        <v>7</v>
      </c>
      <c r="D41" s="99">
        <v>5</v>
      </c>
      <c r="E41" s="99">
        <v>4</v>
      </c>
      <c r="F41" s="99">
        <v>2</v>
      </c>
      <c r="G41" s="99">
        <v>80</v>
      </c>
      <c r="H41" s="14">
        <f t="shared" si="0"/>
        <v>111</v>
      </c>
      <c r="J41" s="35"/>
    </row>
    <row r="42" spans="1:15" x14ac:dyDescent="0.35">
      <c r="A42" s="56" t="s">
        <v>17</v>
      </c>
      <c r="B42" s="92">
        <f t="shared" ref="B42:H42" si="1">SUM(B18:B41)</f>
        <v>565</v>
      </c>
      <c r="C42" s="92">
        <f t="shared" si="1"/>
        <v>363</v>
      </c>
      <c r="D42" s="92">
        <f t="shared" si="1"/>
        <v>193</v>
      </c>
      <c r="E42" s="92">
        <f t="shared" si="1"/>
        <v>109</v>
      </c>
      <c r="F42" s="92">
        <f t="shared" si="1"/>
        <v>39</v>
      </c>
      <c r="G42" s="92">
        <f t="shared" si="1"/>
        <v>4584</v>
      </c>
      <c r="H42" s="92">
        <f t="shared" si="1"/>
        <v>5853</v>
      </c>
      <c r="I42" s="39"/>
      <c r="J42" s="39"/>
      <c r="K42" s="39"/>
      <c r="L42" s="39"/>
      <c r="M42" s="39"/>
      <c r="N42" s="39"/>
      <c r="O42" s="39"/>
    </row>
    <row r="43" spans="1:15" x14ac:dyDescent="0.35">
      <c r="A43" s="162"/>
      <c r="B43" s="162"/>
      <c r="C43" s="162"/>
      <c r="D43" s="162"/>
      <c r="E43" s="162"/>
      <c r="F43" s="162"/>
      <c r="G43" s="162"/>
      <c r="H43" s="162"/>
      <c r="I43" s="25"/>
      <c r="J43" s="25"/>
      <c r="K43" s="25"/>
      <c r="L43" s="25"/>
      <c r="M43" s="25"/>
      <c r="N43" s="25"/>
    </row>
    <row r="44" spans="1:15" ht="30" customHeight="1" x14ac:dyDescent="0.35">
      <c r="A44" s="152" t="s">
        <v>250</v>
      </c>
      <c r="B44" s="152"/>
      <c r="C44" s="152"/>
      <c r="D44" s="152"/>
      <c r="E44" s="152"/>
      <c r="F44" s="152"/>
      <c r="G44" s="152"/>
      <c r="H44" s="152"/>
      <c r="I44" s="47"/>
      <c r="J44" s="47"/>
      <c r="K44" s="47"/>
      <c r="L44" s="47"/>
      <c r="M44" s="47"/>
      <c r="N44" s="47"/>
    </row>
    <row r="45" spans="1:15" ht="15" customHeight="1" x14ac:dyDescent="0.35">
      <c r="A45" s="149" t="s">
        <v>68</v>
      </c>
      <c r="B45" s="148" t="s">
        <v>162</v>
      </c>
      <c r="C45" s="148"/>
      <c r="D45" s="148"/>
      <c r="E45" s="148"/>
      <c r="F45" s="148"/>
      <c r="G45" s="148"/>
      <c r="H45" s="148"/>
    </row>
    <row r="46" spans="1:15" ht="24" customHeight="1" x14ac:dyDescent="0.35">
      <c r="A46" s="149"/>
      <c r="B46" s="70">
        <v>0</v>
      </c>
      <c r="C46" s="69" t="s">
        <v>136</v>
      </c>
      <c r="D46" s="69" t="s">
        <v>106</v>
      </c>
      <c r="E46" s="69" t="s">
        <v>107</v>
      </c>
      <c r="F46" s="69" t="s">
        <v>137</v>
      </c>
      <c r="G46" s="69" t="s">
        <v>77</v>
      </c>
      <c r="H46" s="90" t="s">
        <v>71</v>
      </c>
    </row>
    <row r="47" spans="1:15" x14ac:dyDescent="0.35">
      <c r="A47" s="9" t="s">
        <v>3</v>
      </c>
      <c r="B47" s="99">
        <v>80</v>
      </c>
      <c r="C47" s="99">
        <v>9</v>
      </c>
      <c r="D47" s="99">
        <v>2</v>
      </c>
      <c r="E47" s="99">
        <v>0</v>
      </c>
      <c r="F47" s="99">
        <v>2</v>
      </c>
      <c r="G47" s="99">
        <v>787</v>
      </c>
      <c r="H47" s="14">
        <f>SUM(B47:G47)</f>
        <v>880</v>
      </c>
    </row>
    <row r="48" spans="1:15" x14ac:dyDescent="0.35">
      <c r="A48" s="9" t="s">
        <v>145</v>
      </c>
      <c r="B48" s="99">
        <v>7</v>
      </c>
      <c r="C48" s="99">
        <v>0</v>
      </c>
      <c r="D48" s="99">
        <v>0</v>
      </c>
      <c r="E48" s="99">
        <v>0</v>
      </c>
      <c r="F48" s="99">
        <v>0</v>
      </c>
      <c r="G48" s="99">
        <v>32</v>
      </c>
      <c r="H48" s="14">
        <f t="shared" ref="H48:H70" si="2">SUM(B48:G48)</f>
        <v>39</v>
      </c>
    </row>
    <row r="49" spans="1:10" x14ac:dyDescent="0.35">
      <c r="A49" s="9" t="s">
        <v>4</v>
      </c>
      <c r="B49" s="99">
        <v>8</v>
      </c>
      <c r="C49" s="99">
        <v>2</v>
      </c>
      <c r="D49" s="99">
        <v>0</v>
      </c>
      <c r="E49" s="99">
        <v>1</v>
      </c>
      <c r="F49" s="99">
        <v>0</v>
      </c>
      <c r="G49" s="99">
        <v>84</v>
      </c>
      <c r="H49" s="14">
        <f t="shared" si="2"/>
        <v>95</v>
      </c>
    </row>
    <row r="50" spans="1:10" x14ac:dyDescent="0.35">
      <c r="A50" s="9" t="s">
        <v>5</v>
      </c>
      <c r="B50" s="99">
        <v>6</v>
      </c>
      <c r="C50" s="99">
        <v>2</v>
      </c>
      <c r="D50" s="99">
        <v>2</v>
      </c>
      <c r="E50" s="99">
        <v>1</v>
      </c>
      <c r="F50" s="99">
        <v>0</v>
      </c>
      <c r="G50" s="99">
        <v>42</v>
      </c>
      <c r="H50" s="14">
        <f t="shared" si="2"/>
        <v>53</v>
      </c>
      <c r="J50" s="35"/>
    </row>
    <row r="51" spans="1:10" x14ac:dyDescent="0.35">
      <c r="A51" s="9" t="s">
        <v>0</v>
      </c>
      <c r="B51" s="99">
        <v>143</v>
      </c>
      <c r="C51" s="99">
        <v>20</v>
      </c>
      <c r="D51" s="99">
        <v>3</v>
      </c>
      <c r="E51" s="99">
        <v>1</v>
      </c>
      <c r="F51" s="99">
        <v>4</v>
      </c>
      <c r="G51" s="99">
        <v>1214</v>
      </c>
      <c r="H51" s="14">
        <f t="shared" si="2"/>
        <v>1385</v>
      </c>
      <c r="J51" s="35"/>
    </row>
    <row r="52" spans="1:10" x14ac:dyDescent="0.35">
      <c r="A52" s="9" t="s">
        <v>6</v>
      </c>
      <c r="B52" s="99">
        <v>7</v>
      </c>
      <c r="C52" s="99">
        <v>0</v>
      </c>
      <c r="D52" s="99">
        <v>0</v>
      </c>
      <c r="E52" s="99">
        <v>0</v>
      </c>
      <c r="F52" s="99">
        <v>0</v>
      </c>
      <c r="G52" s="99">
        <v>55</v>
      </c>
      <c r="H52" s="14">
        <f t="shared" si="2"/>
        <v>62</v>
      </c>
    </row>
    <row r="53" spans="1:10" x14ac:dyDescent="0.35">
      <c r="A53" s="9" t="s">
        <v>7</v>
      </c>
      <c r="B53" s="99">
        <v>10</v>
      </c>
      <c r="C53" s="99">
        <v>3</v>
      </c>
      <c r="D53" s="99">
        <v>3</v>
      </c>
      <c r="E53" s="99">
        <v>1</v>
      </c>
      <c r="F53" s="99">
        <v>0</v>
      </c>
      <c r="G53" s="99">
        <v>98</v>
      </c>
      <c r="H53" s="14">
        <f t="shared" si="2"/>
        <v>115</v>
      </c>
    </row>
    <row r="54" spans="1:10" x14ac:dyDescent="0.35">
      <c r="A54" s="9" t="s">
        <v>96</v>
      </c>
      <c r="B54" s="99">
        <v>2</v>
      </c>
      <c r="C54" s="99">
        <v>1</v>
      </c>
      <c r="D54" s="99">
        <v>0</v>
      </c>
      <c r="E54" s="99">
        <v>1</v>
      </c>
      <c r="F54" s="99">
        <v>1</v>
      </c>
      <c r="G54" s="99">
        <v>16</v>
      </c>
      <c r="H54" s="14">
        <f t="shared" si="2"/>
        <v>21</v>
      </c>
    </row>
    <row r="55" spans="1:10" x14ac:dyDescent="0.35">
      <c r="A55" s="9" t="s">
        <v>166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1</v>
      </c>
      <c r="H55" s="14">
        <f t="shared" si="2"/>
        <v>1</v>
      </c>
    </row>
    <row r="56" spans="1:10" x14ac:dyDescent="0.35">
      <c r="A56" s="9" t="s">
        <v>97</v>
      </c>
      <c r="B56" s="99">
        <v>0</v>
      </c>
      <c r="C56" s="99">
        <v>1</v>
      </c>
      <c r="D56" s="99">
        <v>0</v>
      </c>
      <c r="E56" s="99">
        <v>0</v>
      </c>
      <c r="F56" s="99">
        <v>0</v>
      </c>
      <c r="G56" s="99">
        <v>4</v>
      </c>
      <c r="H56" s="14">
        <f t="shared" si="2"/>
        <v>5</v>
      </c>
    </row>
    <row r="57" spans="1:10" x14ac:dyDescent="0.35">
      <c r="A57" s="9" t="s">
        <v>98</v>
      </c>
      <c r="B57" s="99">
        <v>5</v>
      </c>
      <c r="C57" s="99">
        <v>2</v>
      </c>
      <c r="D57" s="99">
        <v>0</v>
      </c>
      <c r="E57" s="99">
        <v>0</v>
      </c>
      <c r="F57" s="99">
        <v>0</v>
      </c>
      <c r="G57" s="99">
        <v>18</v>
      </c>
      <c r="H57" s="14">
        <f t="shared" si="2"/>
        <v>25</v>
      </c>
    </row>
    <row r="58" spans="1:10" x14ac:dyDescent="0.35">
      <c r="A58" s="9" t="s">
        <v>99</v>
      </c>
      <c r="B58" s="99">
        <v>18</v>
      </c>
      <c r="C58" s="99">
        <v>3</v>
      </c>
      <c r="D58" s="99">
        <v>0</v>
      </c>
      <c r="E58" s="99">
        <v>0</v>
      </c>
      <c r="F58" s="99">
        <v>0</v>
      </c>
      <c r="G58" s="99">
        <v>59</v>
      </c>
      <c r="H58" s="14">
        <f t="shared" si="2"/>
        <v>80</v>
      </c>
    </row>
    <row r="59" spans="1:10" x14ac:dyDescent="0.35">
      <c r="A59" s="9" t="s">
        <v>100</v>
      </c>
      <c r="B59" s="99">
        <v>0</v>
      </c>
      <c r="C59" s="99">
        <v>0</v>
      </c>
      <c r="D59" s="99">
        <v>0</v>
      </c>
      <c r="E59" s="99">
        <v>0</v>
      </c>
      <c r="F59" s="99">
        <v>0</v>
      </c>
      <c r="G59" s="99">
        <v>5</v>
      </c>
      <c r="H59" s="14">
        <f t="shared" si="2"/>
        <v>5</v>
      </c>
    </row>
    <row r="60" spans="1:10" x14ac:dyDescent="0.35">
      <c r="A60" s="9" t="s">
        <v>8</v>
      </c>
      <c r="B60" s="99">
        <v>6</v>
      </c>
      <c r="C60" s="99">
        <v>0</v>
      </c>
      <c r="D60" s="99">
        <v>0</v>
      </c>
      <c r="E60" s="99">
        <v>0</v>
      </c>
      <c r="F60" s="99">
        <v>0</v>
      </c>
      <c r="G60" s="99">
        <v>59</v>
      </c>
      <c r="H60" s="14">
        <f t="shared" si="2"/>
        <v>65</v>
      </c>
    </row>
    <row r="61" spans="1:10" x14ac:dyDescent="0.35">
      <c r="A61" s="9" t="s">
        <v>9</v>
      </c>
      <c r="B61" s="99">
        <v>8</v>
      </c>
      <c r="C61" s="99">
        <v>0</v>
      </c>
      <c r="D61" s="99">
        <v>0</v>
      </c>
      <c r="E61" s="99">
        <v>0</v>
      </c>
      <c r="F61" s="99">
        <v>0</v>
      </c>
      <c r="G61" s="99">
        <v>75</v>
      </c>
      <c r="H61" s="14">
        <f t="shared" si="2"/>
        <v>83</v>
      </c>
    </row>
    <row r="62" spans="1:10" x14ac:dyDescent="0.35">
      <c r="A62" s="9" t="s">
        <v>1</v>
      </c>
      <c r="B62" s="99">
        <v>11</v>
      </c>
      <c r="C62" s="99">
        <v>3</v>
      </c>
      <c r="D62" s="99">
        <v>1</v>
      </c>
      <c r="E62" s="99">
        <v>0</v>
      </c>
      <c r="F62" s="99">
        <v>0</v>
      </c>
      <c r="G62" s="99">
        <v>167</v>
      </c>
      <c r="H62" s="14">
        <f t="shared" si="2"/>
        <v>182</v>
      </c>
    </row>
    <row r="63" spans="1:10" x14ac:dyDescent="0.35">
      <c r="A63" s="9" t="s">
        <v>2</v>
      </c>
      <c r="B63" s="99">
        <v>2</v>
      </c>
      <c r="C63" s="99">
        <v>2</v>
      </c>
      <c r="D63" s="99">
        <v>3</v>
      </c>
      <c r="E63" s="99">
        <v>0</v>
      </c>
      <c r="F63" s="99">
        <v>0</v>
      </c>
      <c r="G63" s="99">
        <v>46</v>
      </c>
      <c r="H63" s="14">
        <f t="shared" si="2"/>
        <v>53</v>
      </c>
    </row>
    <row r="64" spans="1:10" x14ac:dyDescent="0.35">
      <c r="A64" s="9" t="s">
        <v>10</v>
      </c>
      <c r="B64" s="99">
        <v>129</v>
      </c>
      <c r="C64" s="99">
        <v>24</v>
      </c>
      <c r="D64" s="99">
        <v>4</v>
      </c>
      <c r="E64" s="99">
        <v>0</v>
      </c>
      <c r="F64" s="99">
        <v>3</v>
      </c>
      <c r="G64" s="99">
        <v>1477</v>
      </c>
      <c r="H64" s="14">
        <f t="shared" si="2"/>
        <v>1637</v>
      </c>
    </row>
    <row r="65" spans="1:15" x14ac:dyDescent="0.35">
      <c r="A65" s="9" t="s">
        <v>11</v>
      </c>
      <c r="B65" s="99">
        <v>7</v>
      </c>
      <c r="C65" s="99">
        <v>3</v>
      </c>
      <c r="D65" s="99">
        <v>0</v>
      </c>
      <c r="E65" s="99">
        <v>0</v>
      </c>
      <c r="F65" s="99">
        <v>0</v>
      </c>
      <c r="G65" s="99">
        <v>91</v>
      </c>
      <c r="H65" s="14">
        <f t="shared" si="2"/>
        <v>101</v>
      </c>
    </row>
    <row r="66" spans="1:15" x14ac:dyDescent="0.35">
      <c r="A66" s="9" t="s">
        <v>12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5</v>
      </c>
      <c r="H66" s="14">
        <f t="shared" si="2"/>
        <v>5</v>
      </c>
    </row>
    <row r="67" spans="1:15" x14ac:dyDescent="0.35">
      <c r="A67" s="9" t="s">
        <v>13</v>
      </c>
      <c r="B67" s="99">
        <v>21</v>
      </c>
      <c r="C67" s="99">
        <v>1</v>
      </c>
      <c r="D67" s="99">
        <v>1</v>
      </c>
      <c r="E67" s="99">
        <v>0</v>
      </c>
      <c r="F67" s="99">
        <v>0</v>
      </c>
      <c r="G67" s="99">
        <v>112</v>
      </c>
      <c r="H67" s="14">
        <f t="shared" si="2"/>
        <v>135</v>
      </c>
    </row>
    <row r="68" spans="1:15" x14ac:dyDescent="0.35">
      <c r="A68" s="9" t="s">
        <v>14</v>
      </c>
      <c r="B68" s="99">
        <v>35</v>
      </c>
      <c r="C68" s="99">
        <v>9</v>
      </c>
      <c r="D68" s="99">
        <v>0</v>
      </c>
      <c r="E68" s="99">
        <v>1</v>
      </c>
      <c r="F68" s="99">
        <v>0</v>
      </c>
      <c r="G68" s="99">
        <v>377</v>
      </c>
      <c r="H68" s="14">
        <f t="shared" si="2"/>
        <v>422</v>
      </c>
    </row>
    <row r="69" spans="1:15" x14ac:dyDescent="0.35">
      <c r="A69" s="9" t="s">
        <v>15</v>
      </c>
      <c r="B69" s="99">
        <v>26</v>
      </c>
      <c r="C69" s="99">
        <v>10</v>
      </c>
      <c r="D69" s="99">
        <v>0</v>
      </c>
      <c r="E69" s="99">
        <v>0</v>
      </c>
      <c r="F69" s="99">
        <v>0</v>
      </c>
      <c r="G69" s="99">
        <v>257</v>
      </c>
      <c r="H69" s="14">
        <f t="shared" si="2"/>
        <v>293</v>
      </c>
    </row>
    <row r="70" spans="1:15" x14ac:dyDescent="0.35">
      <c r="A70" s="9" t="s">
        <v>16</v>
      </c>
      <c r="B70" s="99">
        <v>10</v>
      </c>
      <c r="C70" s="99">
        <v>2</v>
      </c>
      <c r="D70" s="99">
        <v>0</v>
      </c>
      <c r="E70" s="99">
        <v>0</v>
      </c>
      <c r="F70" s="99">
        <v>0</v>
      </c>
      <c r="G70" s="99">
        <v>99</v>
      </c>
      <c r="H70" s="14">
        <f t="shared" si="2"/>
        <v>111</v>
      </c>
    </row>
    <row r="71" spans="1:15" x14ac:dyDescent="0.35">
      <c r="A71" s="56" t="s">
        <v>17</v>
      </c>
      <c r="B71" s="92">
        <f t="shared" ref="B71:H71" si="3">SUM(B47:B70)</f>
        <v>541</v>
      </c>
      <c r="C71" s="92">
        <f t="shared" si="3"/>
        <v>97</v>
      </c>
      <c r="D71" s="92">
        <f t="shared" si="3"/>
        <v>19</v>
      </c>
      <c r="E71" s="92">
        <f t="shared" si="3"/>
        <v>6</v>
      </c>
      <c r="F71" s="92">
        <f t="shared" si="3"/>
        <v>10</v>
      </c>
      <c r="G71" s="92">
        <f t="shared" si="3"/>
        <v>5180</v>
      </c>
      <c r="H71" s="92">
        <f t="shared" si="3"/>
        <v>5853</v>
      </c>
      <c r="I71" s="39"/>
      <c r="J71" s="39"/>
      <c r="K71" s="39"/>
      <c r="L71" s="39"/>
      <c r="M71" s="39"/>
      <c r="N71" s="39"/>
      <c r="O71" s="39"/>
    </row>
    <row r="72" spans="1:15" x14ac:dyDescent="0.35">
      <c r="A72" s="162"/>
      <c r="B72" s="162"/>
      <c r="C72" s="162"/>
      <c r="D72" s="162"/>
      <c r="E72" s="162"/>
      <c r="F72" s="162"/>
      <c r="G72" s="162"/>
      <c r="H72" s="162"/>
      <c r="I72" s="25"/>
      <c r="J72" s="25"/>
      <c r="K72" s="25"/>
      <c r="L72" s="25"/>
      <c r="M72" s="25"/>
      <c r="N72" s="25"/>
    </row>
    <row r="73" spans="1:15" ht="40.5" customHeight="1" x14ac:dyDescent="0.35">
      <c r="A73" s="152" t="s">
        <v>258</v>
      </c>
      <c r="B73" s="152"/>
      <c r="C73" s="152"/>
      <c r="D73" s="152"/>
      <c r="E73" s="152"/>
      <c r="F73" s="152"/>
      <c r="G73" s="152"/>
      <c r="H73" s="152"/>
      <c r="I73" s="47"/>
      <c r="J73" s="47"/>
      <c r="K73" s="47"/>
      <c r="L73" s="47"/>
      <c r="M73" s="47"/>
      <c r="N73" s="47"/>
    </row>
    <row r="74" spans="1:15" ht="15" customHeight="1" x14ac:dyDescent="0.35">
      <c r="A74" s="149" t="s">
        <v>68</v>
      </c>
      <c r="B74" s="148" t="s">
        <v>163</v>
      </c>
      <c r="C74" s="148"/>
      <c r="D74" s="148"/>
      <c r="E74" s="148"/>
      <c r="F74" s="148"/>
      <c r="G74" s="148"/>
      <c r="H74" s="148"/>
    </row>
    <row r="75" spans="1:15" ht="24" customHeight="1" x14ac:dyDescent="0.35">
      <c r="A75" s="149"/>
      <c r="B75" s="70">
        <v>0</v>
      </c>
      <c r="C75" s="69" t="s">
        <v>136</v>
      </c>
      <c r="D75" s="69" t="s">
        <v>106</v>
      </c>
      <c r="E75" s="69" t="s">
        <v>107</v>
      </c>
      <c r="F75" s="69" t="s">
        <v>137</v>
      </c>
      <c r="G75" s="69" t="s">
        <v>77</v>
      </c>
      <c r="H75" s="90" t="s">
        <v>71</v>
      </c>
    </row>
    <row r="76" spans="1:15" x14ac:dyDescent="0.35">
      <c r="A76" s="9" t="s">
        <v>3</v>
      </c>
      <c r="B76" s="99">
        <v>101</v>
      </c>
      <c r="C76" s="99">
        <v>685</v>
      </c>
      <c r="D76" s="99">
        <v>64</v>
      </c>
      <c r="E76" s="99">
        <v>10</v>
      </c>
      <c r="F76" s="99">
        <v>0</v>
      </c>
      <c r="G76" s="99">
        <v>20</v>
      </c>
      <c r="H76" s="14">
        <f>SUM(B76:G76)</f>
        <v>880</v>
      </c>
      <c r="J76" s="35"/>
    </row>
    <row r="77" spans="1:15" x14ac:dyDescent="0.35">
      <c r="A77" s="9" t="s">
        <v>145</v>
      </c>
      <c r="B77" s="99">
        <v>8</v>
      </c>
      <c r="C77" s="99">
        <v>26</v>
      </c>
      <c r="D77" s="99">
        <v>4</v>
      </c>
      <c r="E77" s="99">
        <v>1</v>
      </c>
      <c r="F77" s="99">
        <v>0</v>
      </c>
      <c r="G77" s="99">
        <v>0</v>
      </c>
      <c r="H77" s="14">
        <f t="shared" ref="H77:H99" si="4">SUM(B77:G77)</f>
        <v>39</v>
      </c>
      <c r="J77" s="35"/>
    </row>
    <row r="78" spans="1:15" x14ac:dyDescent="0.35">
      <c r="A78" s="9" t="s">
        <v>4</v>
      </c>
      <c r="B78" s="99">
        <v>29</v>
      </c>
      <c r="C78" s="99">
        <v>44</v>
      </c>
      <c r="D78" s="99">
        <v>12</v>
      </c>
      <c r="E78" s="99">
        <v>5</v>
      </c>
      <c r="F78" s="99">
        <v>4</v>
      </c>
      <c r="G78" s="99">
        <v>1</v>
      </c>
      <c r="H78" s="14">
        <f t="shared" si="4"/>
        <v>95</v>
      </c>
      <c r="J78" s="35"/>
    </row>
    <row r="79" spans="1:15" x14ac:dyDescent="0.35">
      <c r="A79" s="9" t="s">
        <v>5</v>
      </c>
      <c r="B79" s="99">
        <v>11</v>
      </c>
      <c r="C79" s="99">
        <v>35</v>
      </c>
      <c r="D79" s="99">
        <v>2</v>
      </c>
      <c r="E79" s="99">
        <v>3</v>
      </c>
      <c r="F79" s="99">
        <v>0</v>
      </c>
      <c r="G79" s="99">
        <v>2</v>
      </c>
      <c r="H79" s="14">
        <f t="shared" si="4"/>
        <v>53</v>
      </c>
      <c r="J79" s="35"/>
    </row>
    <row r="80" spans="1:15" x14ac:dyDescent="0.35">
      <c r="A80" s="9" t="s">
        <v>0</v>
      </c>
      <c r="B80" s="99">
        <v>220</v>
      </c>
      <c r="C80" s="99">
        <v>908</v>
      </c>
      <c r="D80" s="99">
        <v>130</v>
      </c>
      <c r="E80" s="99">
        <v>62</v>
      </c>
      <c r="F80" s="99">
        <v>10</v>
      </c>
      <c r="G80" s="99">
        <v>55</v>
      </c>
      <c r="H80" s="14">
        <f t="shared" si="4"/>
        <v>1385</v>
      </c>
      <c r="J80" s="35"/>
    </row>
    <row r="81" spans="1:10" x14ac:dyDescent="0.35">
      <c r="A81" s="9" t="s">
        <v>6</v>
      </c>
      <c r="B81" s="99">
        <v>10</v>
      </c>
      <c r="C81" s="99">
        <v>40</v>
      </c>
      <c r="D81" s="99">
        <v>7</v>
      </c>
      <c r="E81" s="99">
        <v>3</v>
      </c>
      <c r="F81" s="99">
        <v>0</v>
      </c>
      <c r="G81" s="99">
        <v>2</v>
      </c>
      <c r="H81" s="14">
        <f t="shared" si="4"/>
        <v>62</v>
      </c>
      <c r="J81" s="35"/>
    </row>
    <row r="82" spans="1:10" x14ac:dyDescent="0.35">
      <c r="A82" s="9" t="s">
        <v>7</v>
      </c>
      <c r="B82" s="99">
        <v>23</v>
      </c>
      <c r="C82" s="99">
        <v>60</v>
      </c>
      <c r="D82" s="99">
        <v>22</v>
      </c>
      <c r="E82" s="99">
        <v>5</v>
      </c>
      <c r="F82" s="99">
        <v>0</v>
      </c>
      <c r="G82" s="99">
        <v>5</v>
      </c>
      <c r="H82" s="14">
        <f t="shared" si="4"/>
        <v>115</v>
      </c>
      <c r="J82" s="35"/>
    </row>
    <row r="83" spans="1:10" x14ac:dyDescent="0.35">
      <c r="A83" s="9" t="s">
        <v>96</v>
      </c>
      <c r="B83" s="99">
        <v>7</v>
      </c>
      <c r="C83" s="99">
        <v>4</v>
      </c>
      <c r="D83" s="99">
        <v>3</v>
      </c>
      <c r="E83" s="99">
        <v>2</v>
      </c>
      <c r="F83" s="99">
        <v>2</v>
      </c>
      <c r="G83" s="99">
        <v>3</v>
      </c>
      <c r="H83" s="14">
        <f t="shared" si="4"/>
        <v>21</v>
      </c>
      <c r="J83" s="35"/>
    </row>
    <row r="84" spans="1:10" x14ac:dyDescent="0.35">
      <c r="A84" s="9" t="s">
        <v>166</v>
      </c>
      <c r="B84" s="99">
        <v>0</v>
      </c>
      <c r="C84" s="99">
        <v>1</v>
      </c>
      <c r="D84" s="99">
        <v>0</v>
      </c>
      <c r="E84" s="99">
        <v>0</v>
      </c>
      <c r="F84" s="99">
        <v>0</v>
      </c>
      <c r="G84" s="99">
        <v>0</v>
      </c>
      <c r="H84" s="14">
        <f t="shared" si="4"/>
        <v>1</v>
      </c>
      <c r="J84" s="35"/>
    </row>
    <row r="85" spans="1:10" x14ac:dyDescent="0.35">
      <c r="A85" s="9" t="s">
        <v>97</v>
      </c>
      <c r="B85" s="99">
        <v>0</v>
      </c>
      <c r="C85" s="99">
        <v>3</v>
      </c>
      <c r="D85" s="99">
        <v>1</v>
      </c>
      <c r="E85" s="99">
        <v>1</v>
      </c>
      <c r="F85" s="99">
        <v>0</v>
      </c>
      <c r="G85" s="99">
        <v>0</v>
      </c>
      <c r="H85" s="14">
        <f t="shared" si="4"/>
        <v>5</v>
      </c>
      <c r="J85" s="35"/>
    </row>
    <row r="86" spans="1:10" x14ac:dyDescent="0.35">
      <c r="A86" s="9" t="s">
        <v>98</v>
      </c>
      <c r="B86" s="99">
        <v>5</v>
      </c>
      <c r="C86" s="99">
        <v>7</v>
      </c>
      <c r="D86" s="99">
        <v>3</v>
      </c>
      <c r="E86" s="99">
        <v>2</v>
      </c>
      <c r="F86" s="99">
        <v>3</v>
      </c>
      <c r="G86" s="99">
        <v>5</v>
      </c>
      <c r="H86" s="14">
        <f t="shared" si="4"/>
        <v>25</v>
      </c>
      <c r="J86" s="35"/>
    </row>
    <row r="87" spans="1:10" x14ac:dyDescent="0.35">
      <c r="A87" s="9" t="s">
        <v>99</v>
      </c>
      <c r="B87" s="99">
        <v>22</v>
      </c>
      <c r="C87" s="99">
        <v>43</v>
      </c>
      <c r="D87" s="99">
        <v>10</v>
      </c>
      <c r="E87" s="99">
        <v>3</v>
      </c>
      <c r="F87" s="99">
        <v>0</v>
      </c>
      <c r="G87" s="99">
        <v>2</v>
      </c>
      <c r="H87" s="14">
        <f t="shared" si="4"/>
        <v>80</v>
      </c>
      <c r="J87" s="35"/>
    </row>
    <row r="88" spans="1:10" x14ac:dyDescent="0.35">
      <c r="A88" s="9" t="s">
        <v>100</v>
      </c>
      <c r="B88" s="99">
        <v>2</v>
      </c>
      <c r="C88" s="99">
        <v>2</v>
      </c>
      <c r="D88" s="99">
        <v>0</v>
      </c>
      <c r="E88" s="99">
        <v>0</v>
      </c>
      <c r="F88" s="99">
        <v>0</v>
      </c>
      <c r="G88" s="99">
        <v>1</v>
      </c>
      <c r="H88" s="14">
        <f t="shared" si="4"/>
        <v>5</v>
      </c>
      <c r="J88" s="35"/>
    </row>
    <row r="89" spans="1:10" x14ac:dyDescent="0.35">
      <c r="A89" s="9" t="s">
        <v>8</v>
      </c>
      <c r="B89" s="99">
        <v>4</v>
      </c>
      <c r="C89" s="99">
        <v>47</v>
      </c>
      <c r="D89" s="99">
        <v>10</v>
      </c>
      <c r="E89" s="99">
        <v>2</v>
      </c>
      <c r="F89" s="99">
        <v>0</v>
      </c>
      <c r="G89" s="99">
        <v>2</v>
      </c>
      <c r="H89" s="14">
        <f t="shared" si="4"/>
        <v>65</v>
      </c>
      <c r="J89" s="35"/>
    </row>
    <row r="90" spans="1:10" x14ac:dyDescent="0.35">
      <c r="A90" s="9" t="s">
        <v>9</v>
      </c>
      <c r="B90" s="99">
        <v>10</v>
      </c>
      <c r="C90" s="99">
        <v>59</v>
      </c>
      <c r="D90" s="99">
        <v>8</v>
      </c>
      <c r="E90" s="99">
        <v>3</v>
      </c>
      <c r="F90" s="99">
        <v>1</v>
      </c>
      <c r="G90" s="99">
        <v>2</v>
      </c>
      <c r="H90" s="14">
        <f t="shared" si="4"/>
        <v>83</v>
      </c>
      <c r="J90" s="35"/>
    </row>
    <row r="91" spans="1:10" x14ac:dyDescent="0.35">
      <c r="A91" s="9" t="s">
        <v>1</v>
      </c>
      <c r="B91" s="99">
        <v>25</v>
      </c>
      <c r="C91" s="99">
        <v>99</v>
      </c>
      <c r="D91" s="99">
        <v>30</v>
      </c>
      <c r="E91" s="99">
        <v>17</v>
      </c>
      <c r="F91" s="99">
        <v>5</v>
      </c>
      <c r="G91" s="99">
        <v>6</v>
      </c>
      <c r="H91" s="14">
        <f t="shared" si="4"/>
        <v>182</v>
      </c>
      <c r="J91" s="35"/>
    </row>
    <row r="92" spans="1:10" x14ac:dyDescent="0.35">
      <c r="A92" s="9" t="s">
        <v>2</v>
      </c>
      <c r="B92" s="99">
        <v>9</v>
      </c>
      <c r="C92" s="99">
        <v>26</v>
      </c>
      <c r="D92" s="99">
        <v>4</v>
      </c>
      <c r="E92" s="99">
        <v>5</v>
      </c>
      <c r="F92" s="99">
        <v>6</v>
      </c>
      <c r="G92" s="99">
        <v>3</v>
      </c>
      <c r="H92" s="14">
        <f t="shared" si="4"/>
        <v>53</v>
      </c>
      <c r="J92" s="35"/>
    </row>
    <row r="93" spans="1:10" x14ac:dyDescent="0.35">
      <c r="A93" s="9" t="s">
        <v>10</v>
      </c>
      <c r="B93" s="99">
        <v>325</v>
      </c>
      <c r="C93" s="99">
        <v>1066</v>
      </c>
      <c r="D93" s="99">
        <v>113</v>
      </c>
      <c r="E93" s="99">
        <v>48</v>
      </c>
      <c r="F93" s="99">
        <v>5</v>
      </c>
      <c r="G93" s="99">
        <v>80</v>
      </c>
      <c r="H93" s="14">
        <f t="shared" si="4"/>
        <v>1637</v>
      </c>
      <c r="J93" s="35"/>
    </row>
    <row r="94" spans="1:10" x14ac:dyDescent="0.35">
      <c r="A94" s="9" t="s">
        <v>11</v>
      </c>
      <c r="B94" s="99">
        <v>12</v>
      </c>
      <c r="C94" s="99">
        <v>65</v>
      </c>
      <c r="D94" s="99">
        <v>11</v>
      </c>
      <c r="E94" s="99">
        <v>7</v>
      </c>
      <c r="F94" s="99">
        <v>1</v>
      </c>
      <c r="G94" s="99">
        <v>5</v>
      </c>
      <c r="H94" s="14">
        <f t="shared" si="4"/>
        <v>101</v>
      </c>
      <c r="J94" s="35"/>
    </row>
    <row r="95" spans="1:10" x14ac:dyDescent="0.35">
      <c r="A95" s="9" t="s">
        <v>12</v>
      </c>
      <c r="B95" s="99">
        <v>0</v>
      </c>
      <c r="C95" s="99">
        <v>4</v>
      </c>
      <c r="D95" s="99">
        <v>1</v>
      </c>
      <c r="E95" s="99">
        <v>0</v>
      </c>
      <c r="F95" s="99">
        <v>0</v>
      </c>
      <c r="G95" s="99">
        <v>0</v>
      </c>
      <c r="H95" s="14">
        <f t="shared" si="4"/>
        <v>5</v>
      </c>
      <c r="J95" s="35"/>
    </row>
    <row r="96" spans="1:10" x14ac:dyDescent="0.35">
      <c r="A96" s="9" t="s">
        <v>13</v>
      </c>
      <c r="B96" s="99">
        <v>17</v>
      </c>
      <c r="C96" s="99">
        <v>79</v>
      </c>
      <c r="D96" s="99">
        <v>20</v>
      </c>
      <c r="E96" s="99">
        <v>3</v>
      </c>
      <c r="F96" s="99">
        <v>3</v>
      </c>
      <c r="G96" s="99">
        <v>13</v>
      </c>
      <c r="H96" s="14">
        <f t="shared" si="4"/>
        <v>135</v>
      </c>
      <c r="J96" s="35"/>
    </row>
    <row r="97" spans="1:15" x14ac:dyDescent="0.35">
      <c r="A97" s="9" t="s">
        <v>14</v>
      </c>
      <c r="B97" s="99">
        <v>55</v>
      </c>
      <c r="C97" s="99">
        <v>290</v>
      </c>
      <c r="D97" s="99">
        <v>41</v>
      </c>
      <c r="E97" s="99">
        <v>19</v>
      </c>
      <c r="F97" s="99">
        <v>5</v>
      </c>
      <c r="G97" s="99">
        <v>12</v>
      </c>
      <c r="H97" s="14">
        <f t="shared" si="4"/>
        <v>422</v>
      </c>
      <c r="J97" s="35"/>
    </row>
    <row r="98" spans="1:15" x14ac:dyDescent="0.35">
      <c r="A98" s="9" t="s">
        <v>15</v>
      </c>
      <c r="B98" s="99">
        <v>43</v>
      </c>
      <c r="C98" s="99">
        <v>181</v>
      </c>
      <c r="D98" s="99">
        <v>45</v>
      </c>
      <c r="E98" s="99">
        <v>11</v>
      </c>
      <c r="F98" s="99">
        <v>4</v>
      </c>
      <c r="G98" s="99">
        <v>9</v>
      </c>
      <c r="H98" s="14">
        <f t="shared" si="4"/>
        <v>293</v>
      </c>
      <c r="J98" s="35"/>
    </row>
    <row r="99" spans="1:15" x14ac:dyDescent="0.35">
      <c r="A99" s="9" t="s">
        <v>16</v>
      </c>
      <c r="B99" s="99">
        <v>7</v>
      </c>
      <c r="C99" s="99">
        <v>63</v>
      </c>
      <c r="D99" s="99">
        <v>19</v>
      </c>
      <c r="E99" s="99">
        <v>7</v>
      </c>
      <c r="F99" s="99">
        <v>6</v>
      </c>
      <c r="G99" s="99">
        <v>9</v>
      </c>
      <c r="H99" s="14">
        <f t="shared" si="4"/>
        <v>111</v>
      </c>
      <c r="J99" s="35"/>
    </row>
    <row r="100" spans="1:15" x14ac:dyDescent="0.35">
      <c r="A100" s="56" t="s">
        <v>17</v>
      </c>
      <c r="B100" s="92">
        <f t="shared" ref="B100:H100" si="5">SUM(B76:B99)</f>
        <v>945</v>
      </c>
      <c r="C100" s="92">
        <f t="shared" si="5"/>
        <v>3837</v>
      </c>
      <c r="D100" s="92">
        <f t="shared" si="5"/>
        <v>560</v>
      </c>
      <c r="E100" s="92">
        <f t="shared" si="5"/>
        <v>219</v>
      </c>
      <c r="F100" s="92">
        <f t="shared" si="5"/>
        <v>55</v>
      </c>
      <c r="G100" s="92">
        <f t="shared" si="5"/>
        <v>237</v>
      </c>
      <c r="H100" s="92">
        <f t="shared" si="5"/>
        <v>5853</v>
      </c>
      <c r="I100" s="39"/>
      <c r="J100" s="39"/>
      <c r="K100" s="39"/>
      <c r="L100" s="39"/>
      <c r="M100" s="39"/>
      <c r="N100" s="39"/>
      <c r="O100" s="39"/>
    </row>
    <row r="101" spans="1:15" x14ac:dyDescent="0.35">
      <c r="A101" s="162"/>
      <c r="B101" s="162"/>
      <c r="C101" s="162"/>
      <c r="D101" s="162"/>
      <c r="E101" s="162"/>
      <c r="F101" s="162"/>
      <c r="G101" s="162"/>
      <c r="H101" s="162"/>
      <c r="I101" s="25"/>
      <c r="J101" s="25"/>
      <c r="K101" s="25"/>
      <c r="L101" s="25"/>
      <c r="M101" s="25"/>
      <c r="N101" s="25"/>
    </row>
    <row r="102" spans="1:15" ht="30" customHeight="1" x14ac:dyDescent="0.35">
      <c r="A102" s="152" t="s">
        <v>259</v>
      </c>
      <c r="B102" s="152"/>
      <c r="C102" s="152"/>
      <c r="D102" s="152"/>
      <c r="E102" s="152"/>
      <c r="F102" s="152"/>
      <c r="G102" s="152"/>
      <c r="H102" s="152"/>
      <c r="I102" s="47"/>
      <c r="J102" s="47"/>
      <c r="K102" s="47"/>
      <c r="L102" s="47"/>
      <c r="M102" s="47"/>
      <c r="N102" s="47"/>
    </row>
    <row r="103" spans="1:15" ht="15" customHeight="1" x14ac:dyDescent="0.35">
      <c r="A103" s="149" t="s">
        <v>68</v>
      </c>
      <c r="B103" s="148" t="s">
        <v>164</v>
      </c>
      <c r="C103" s="148"/>
      <c r="D103" s="148"/>
      <c r="E103" s="148"/>
      <c r="F103" s="148"/>
      <c r="G103" s="148"/>
      <c r="H103" s="148"/>
    </row>
    <row r="104" spans="1:15" ht="24" customHeight="1" x14ac:dyDescent="0.35">
      <c r="A104" s="149"/>
      <c r="B104" s="70">
        <v>0</v>
      </c>
      <c r="C104" s="69" t="s">
        <v>136</v>
      </c>
      <c r="D104" s="69" t="s">
        <v>106</v>
      </c>
      <c r="E104" s="69" t="s">
        <v>107</v>
      </c>
      <c r="F104" s="69" t="s">
        <v>137</v>
      </c>
      <c r="G104" s="69" t="s">
        <v>77</v>
      </c>
      <c r="H104" s="90" t="s">
        <v>71</v>
      </c>
    </row>
    <row r="105" spans="1:15" x14ac:dyDescent="0.35">
      <c r="A105" s="9" t="s">
        <v>3</v>
      </c>
      <c r="B105" s="99">
        <v>86</v>
      </c>
      <c r="C105" s="99">
        <v>1</v>
      </c>
      <c r="D105" s="99">
        <v>0</v>
      </c>
      <c r="E105" s="99">
        <v>1</v>
      </c>
      <c r="F105" s="99">
        <v>0</v>
      </c>
      <c r="G105" s="99">
        <v>792</v>
      </c>
      <c r="H105" s="14">
        <f>SUM(B105:G105)</f>
        <v>880</v>
      </c>
      <c r="J105" s="35"/>
    </row>
    <row r="106" spans="1:15" x14ac:dyDescent="0.35">
      <c r="A106" s="9" t="s">
        <v>145</v>
      </c>
      <c r="B106" s="99">
        <v>6</v>
      </c>
      <c r="C106" s="99">
        <v>0</v>
      </c>
      <c r="D106" s="99">
        <v>0</v>
      </c>
      <c r="E106" s="99">
        <v>0</v>
      </c>
      <c r="F106" s="99">
        <v>0</v>
      </c>
      <c r="G106" s="99">
        <v>33</v>
      </c>
      <c r="H106" s="14">
        <f t="shared" ref="H106:H128" si="6">SUM(B106:G106)</f>
        <v>39</v>
      </c>
      <c r="J106" s="35"/>
    </row>
    <row r="107" spans="1:15" x14ac:dyDescent="0.35">
      <c r="A107" s="9" t="s">
        <v>4</v>
      </c>
      <c r="B107" s="99">
        <v>8</v>
      </c>
      <c r="C107" s="99">
        <v>0</v>
      </c>
      <c r="D107" s="99">
        <v>0</v>
      </c>
      <c r="E107" s="99">
        <v>0</v>
      </c>
      <c r="F107" s="99">
        <v>0</v>
      </c>
      <c r="G107" s="99">
        <v>87</v>
      </c>
      <c r="H107" s="14">
        <f t="shared" si="6"/>
        <v>95</v>
      </c>
      <c r="J107" s="35"/>
    </row>
    <row r="108" spans="1:15" x14ac:dyDescent="0.35">
      <c r="A108" s="9" t="s">
        <v>5</v>
      </c>
      <c r="B108" s="99">
        <v>6</v>
      </c>
      <c r="C108" s="99">
        <v>0</v>
      </c>
      <c r="D108" s="99">
        <v>0</v>
      </c>
      <c r="E108" s="99">
        <v>0</v>
      </c>
      <c r="F108" s="99">
        <v>0</v>
      </c>
      <c r="G108" s="99">
        <v>47</v>
      </c>
      <c r="H108" s="14">
        <f t="shared" si="6"/>
        <v>53</v>
      </c>
      <c r="J108" s="35"/>
    </row>
    <row r="109" spans="1:15" x14ac:dyDescent="0.35">
      <c r="A109" s="9" t="s">
        <v>0</v>
      </c>
      <c r="B109" s="99">
        <v>141</v>
      </c>
      <c r="C109" s="99">
        <v>4</v>
      </c>
      <c r="D109" s="99">
        <v>0</v>
      </c>
      <c r="E109" s="99">
        <v>0</v>
      </c>
      <c r="F109" s="99">
        <v>3</v>
      </c>
      <c r="G109" s="99">
        <v>1237</v>
      </c>
      <c r="H109" s="14">
        <f t="shared" si="6"/>
        <v>1385</v>
      </c>
      <c r="J109" s="35"/>
    </row>
    <row r="110" spans="1:15" x14ac:dyDescent="0.35">
      <c r="A110" s="9" t="s">
        <v>6</v>
      </c>
      <c r="B110" s="99">
        <v>7</v>
      </c>
      <c r="C110" s="99">
        <v>0</v>
      </c>
      <c r="D110" s="99">
        <v>0</v>
      </c>
      <c r="E110" s="99">
        <v>0</v>
      </c>
      <c r="F110" s="99">
        <v>1</v>
      </c>
      <c r="G110" s="99">
        <v>54</v>
      </c>
      <c r="H110" s="14">
        <f t="shared" si="6"/>
        <v>62</v>
      </c>
      <c r="J110" s="35"/>
    </row>
    <row r="111" spans="1:15" x14ac:dyDescent="0.35">
      <c r="A111" s="9" t="s">
        <v>7</v>
      </c>
      <c r="B111" s="99">
        <v>11</v>
      </c>
      <c r="C111" s="99">
        <v>0</v>
      </c>
      <c r="D111" s="99">
        <v>0</v>
      </c>
      <c r="E111" s="99">
        <v>0</v>
      </c>
      <c r="F111" s="99">
        <v>0</v>
      </c>
      <c r="G111" s="99">
        <v>104</v>
      </c>
      <c r="H111" s="14">
        <f t="shared" si="6"/>
        <v>115</v>
      </c>
      <c r="J111" s="35"/>
    </row>
    <row r="112" spans="1:15" x14ac:dyDescent="0.35">
      <c r="A112" s="9" t="s">
        <v>96</v>
      </c>
      <c r="B112" s="99">
        <v>2</v>
      </c>
      <c r="C112" s="99">
        <v>0</v>
      </c>
      <c r="D112" s="99">
        <v>1</v>
      </c>
      <c r="E112" s="99">
        <v>0</v>
      </c>
      <c r="F112" s="99">
        <v>0</v>
      </c>
      <c r="G112" s="99">
        <v>18</v>
      </c>
      <c r="H112" s="14">
        <f t="shared" si="6"/>
        <v>21</v>
      </c>
      <c r="J112" s="35"/>
    </row>
    <row r="113" spans="1:10" x14ac:dyDescent="0.35">
      <c r="A113" s="9" t="s">
        <v>166</v>
      </c>
      <c r="B113" s="99">
        <v>0</v>
      </c>
      <c r="C113" s="99">
        <v>0</v>
      </c>
      <c r="D113" s="99">
        <v>0</v>
      </c>
      <c r="E113" s="99">
        <v>0</v>
      </c>
      <c r="F113" s="99">
        <v>0</v>
      </c>
      <c r="G113" s="99">
        <v>1</v>
      </c>
      <c r="H113" s="14">
        <f t="shared" si="6"/>
        <v>1</v>
      </c>
      <c r="J113" s="35"/>
    </row>
    <row r="114" spans="1:10" x14ac:dyDescent="0.35">
      <c r="A114" s="9" t="s">
        <v>97</v>
      </c>
      <c r="B114" s="99">
        <v>1</v>
      </c>
      <c r="C114" s="99">
        <v>0</v>
      </c>
      <c r="D114" s="99">
        <v>0</v>
      </c>
      <c r="E114" s="99">
        <v>0</v>
      </c>
      <c r="F114" s="99">
        <v>0</v>
      </c>
      <c r="G114" s="99">
        <v>4</v>
      </c>
      <c r="H114" s="14">
        <f t="shared" si="6"/>
        <v>5</v>
      </c>
      <c r="J114" s="35"/>
    </row>
    <row r="115" spans="1:10" x14ac:dyDescent="0.35">
      <c r="A115" s="9" t="s">
        <v>98</v>
      </c>
      <c r="B115" s="99">
        <v>5</v>
      </c>
      <c r="C115" s="99">
        <v>0</v>
      </c>
      <c r="D115" s="99">
        <v>2</v>
      </c>
      <c r="E115" s="99">
        <v>0</v>
      </c>
      <c r="F115" s="99">
        <v>0</v>
      </c>
      <c r="G115" s="99">
        <v>18</v>
      </c>
      <c r="H115" s="14">
        <f t="shared" si="6"/>
        <v>25</v>
      </c>
      <c r="J115" s="35"/>
    </row>
    <row r="116" spans="1:10" x14ac:dyDescent="0.35">
      <c r="A116" s="9" t="s">
        <v>99</v>
      </c>
      <c r="B116" s="99">
        <v>17</v>
      </c>
      <c r="C116" s="99">
        <v>0</v>
      </c>
      <c r="D116" s="99">
        <v>0</v>
      </c>
      <c r="E116" s="99">
        <v>0</v>
      </c>
      <c r="F116" s="99">
        <v>0</v>
      </c>
      <c r="G116" s="99">
        <v>63</v>
      </c>
      <c r="H116" s="14">
        <f t="shared" si="6"/>
        <v>80</v>
      </c>
      <c r="J116" s="35"/>
    </row>
    <row r="117" spans="1:10" x14ac:dyDescent="0.35">
      <c r="A117" s="9" t="s">
        <v>100</v>
      </c>
      <c r="B117" s="99">
        <v>0</v>
      </c>
      <c r="C117" s="99">
        <v>0</v>
      </c>
      <c r="D117" s="99">
        <v>0</v>
      </c>
      <c r="E117" s="99">
        <v>0</v>
      </c>
      <c r="F117" s="99">
        <v>0</v>
      </c>
      <c r="G117" s="99">
        <v>5</v>
      </c>
      <c r="H117" s="14">
        <f t="shared" si="6"/>
        <v>5</v>
      </c>
      <c r="J117" s="35"/>
    </row>
    <row r="118" spans="1:10" x14ac:dyDescent="0.35">
      <c r="A118" s="9" t="s">
        <v>8</v>
      </c>
      <c r="B118" s="99">
        <v>7</v>
      </c>
      <c r="C118" s="99">
        <v>0</v>
      </c>
      <c r="D118" s="99">
        <v>0</v>
      </c>
      <c r="E118" s="99">
        <v>0</v>
      </c>
      <c r="F118" s="99">
        <v>0</v>
      </c>
      <c r="G118" s="99">
        <v>58</v>
      </c>
      <c r="H118" s="14">
        <f t="shared" si="6"/>
        <v>65</v>
      </c>
      <c r="J118" s="35"/>
    </row>
    <row r="119" spans="1:10" x14ac:dyDescent="0.35">
      <c r="A119" s="9" t="s">
        <v>9</v>
      </c>
      <c r="B119" s="99">
        <v>9</v>
      </c>
      <c r="C119" s="99">
        <v>1</v>
      </c>
      <c r="D119" s="99">
        <v>0</v>
      </c>
      <c r="E119" s="99">
        <v>0</v>
      </c>
      <c r="F119" s="99">
        <v>0</v>
      </c>
      <c r="G119" s="99">
        <v>73</v>
      </c>
      <c r="H119" s="14">
        <f t="shared" si="6"/>
        <v>83</v>
      </c>
      <c r="J119" s="35"/>
    </row>
    <row r="120" spans="1:10" x14ac:dyDescent="0.35">
      <c r="A120" s="9" t="s">
        <v>1</v>
      </c>
      <c r="B120" s="99">
        <v>11</v>
      </c>
      <c r="C120" s="99">
        <v>1</v>
      </c>
      <c r="D120" s="99">
        <v>0</v>
      </c>
      <c r="E120" s="99">
        <v>0</v>
      </c>
      <c r="F120" s="99">
        <v>0</v>
      </c>
      <c r="G120" s="99">
        <v>170</v>
      </c>
      <c r="H120" s="14">
        <f t="shared" si="6"/>
        <v>182</v>
      </c>
      <c r="J120" s="35"/>
    </row>
    <row r="121" spans="1:10" x14ac:dyDescent="0.35">
      <c r="A121" s="9" t="s">
        <v>2</v>
      </c>
      <c r="B121" s="99">
        <v>2</v>
      </c>
      <c r="C121" s="99">
        <v>1</v>
      </c>
      <c r="D121" s="99">
        <v>0</v>
      </c>
      <c r="E121" s="99">
        <v>0</v>
      </c>
      <c r="F121" s="99">
        <v>0</v>
      </c>
      <c r="G121" s="99">
        <v>50</v>
      </c>
      <c r="H121" s="14">
        <f t="shared" si="6"/>
        <v>53</v>
      </c>
      <c r="J121" s="35"/>
    </row>
    <row r="122" spans="1:10" x14ac:dyDescent="0.35">
      <c r="A122" s="9" t="s">
        <v>10</v>
      </c>
      <c r="B122" s="99">
        <v>141</v>
      </c>
      <c r="C122" s="99">
        <v>2</v>
      </c>
      <c r="D122" s="99">
        <v>1</v>
      </c>
      <c r="E122" s="99">
        <v>0</v>
      </c>
      <c r="F122" s="99">
        <v>0</v>
      </c>
      <c r="G122" s="99">
        <v>1493</v>
      </c>
      <c r="H122" s="14">
        <f t="shared" si="6"/>
        <v>1637</v>
      </c>
      <c r="J122" s="35"/>
    </row>
    <row r="123" spans="1:10" x14ac:dyDescent="0.35">
      <c r="A123" s="9" t="s">
        <v>11</v>
      </c>
      <c r="B123" s="99">
        <v>7</v>
      </c>
      <c r="C123" s="99">
        <v>0</v>
      </c>
      <c r="D123" s="99">
        <v>0</v>
      </c>
      <c r="E123" s="99">
        <v>0</v>
      </c>
      <c r="F123" s="99">
        <v>0</v>
      </c>
      <c r="G123" s="99">
        <v>94</v>
      </c>
      <c r="H123" s="14">
        <f t="shared" si="6"/>
        <v>101</v>
      </c>
      <c r="J123" s="35"/>
    </row>
    <row r="124" spans="1:10" x14ac:dyDescent="0.35">
      <c r="A124" s="9" t="s">
        <v>12</v>
      </c>
      <c r="B124" s="99">
        <v>0</v>
      </c>
      <c r="C124" s="99">
        <v>0</v>
      </c>
      <c r="D124" s="99">
        <v>0</v>
      </c>
      <c r="E124" s="99">
        <v>0</v>
      </c>
      <c r="F124" s="99">
        <v>0</v>
      </c>
      <c r="G124" s="99">
        <v>5</v>
      </c>
      <c r="H124" s="14">
        <f t="shared" si="6"/>
        <v>5</v>
      </c>
      <c r="J124" s="35"/>
    </row>
    <row r="125" spans="1:10" x14ac:dyDescent="0.35">
      <c r="A125" s="9" t="s">
        <v>13</v>
      </c>
      <c r="B125" s="99">
        <v>18</v>
      </c>
      <c r="C125" s="99">
        <v>5</v>
      </c>
      <c r="D125" s="99">
        <v>1</v>
      </c>
      <c r="E125" s="99">
        <v>2</v>
      </c>
      <c r="F125" s="99">
        <v>2</v>
      </c>
      <c r="G125" s="99">
        <v>107</v>
      </c>
      <c r="H125" s="14">
        <f t="shared" si="6"/>
        <v>135</v>
      </c>
      <c r="J125" s="35"/>
    </row>
    <row r="126" spans="1:10" x14ac:dyDescent="0.35">
      <c r="A126" s="9" t="s">
        <v>14</v>
      </c>
      <c r="B126" s="99">
        <v>36</v>
      </c>
      <c r="C126" s="99">
        <v>0</v>
      </c>
      <c r="D126" s="99">
        <v>0</v>
      </c>
      <c r="E126" s="99">
        <v>2</v>
      </c>
      <c r="F126" s="99">
        <v>1</v>
      </c>
      <c r="G126" s="99">
        <v>383</v>
      </c>
      <c r="H126" s="14">
        <f t="shared" si="6"/>
        <v>422</v>
      </c>
      <c r="J126" s="35"/>
    </row>
    <row r="127" spans="1:10" x14ac:dyDescent="0.35">
      <c r="A127" s="9" t="s">
        <v>15</v>
      </c>
      <c r="B127" s="99">
        <v>26</v>
      </c>
      <c r="C127" s="99">
        <v>1</v>
      </c>
      <c r="D127" s="99">
        <v>0</v>
      </c>
      <c r="E127" s="99">
        <v>0</v>
      </c>
      <c r="F127" s="99">
        <v>0</v>
      </c>
      <c r="G127" s="99">
        <v>266</v>
      </c>
      <c r="H127" s="14">
        <f t="shared" si="6"/>
        <v>293</v>
      </c>
      <c r="J127" s="35"/>
    </row>
    <row r="128" spans="1:10" x14ac:dyDescent="0.35">
      <c r="A128" s="9" t="s">
        <v>16</v>
      </c>
      <c r="B128" s="99">
        <v>10</v>
      </c>
      <c r="C128" s="99">
        <v>1</v>
      </c>
      <c r="D128" s="99">
        <v>0</v>
      </c>
      <c r="E128" s="99">
        <v>0</v>
      </c>
      <c r="F128" s="99">
        <v>0</v>
      </c>
      <c r="G128" s="99">
        <v>100</v>
      </c>
      <c r="H128" s="14">
        <f t="shared" si="6"/>
        <v>111</v>
      </c>
      <c r="J128" s="35"/>
    </row>
    <row r="129" spans="1:15" x14ac:dyDescent="0.35">
      <c r="A129" s="56" t="s">
        <v>17</v>
      </c>
      <c r="B129" s="92">
        <f t="shared" ref="B129:H129" si="7">SUM(B105:B128)</f>
        <v>557</v>
      </c>
      <c r="C129" s="92">
        <f t="shared" si="7"/>
        <v>17</v>
      </c>
      <c r="D129" s="92">
        <f t="shared" si="7"/>
        <v>5</v>
      </c>
      <c r="E129" s="92">
        <f t="shared" si="7"/>
        <v>5</v>
      </c>
      <c r="F129" s="92">
        <f t="shared" si="7"/>
        <v>7</v>
      </c>
      <c r="G129" s="92">
        <f t="shared" si="7"/>
        <v>5262</v>
      </c>
      <c r="H129" s="92">
        <f t="shared" si="7"/>
        <v>5853</v>
      </c>
      <c r="I129" s="39"/>
      <c r="J129" s="39"/>
      <c r="K129" s="39"/>
      <c r="L129" s="39"/>
      <c r="M129" s="39"/>
      <c r="N129" s="39"/>
      <c r="O129" s="39"/>
    </row>
    <row r="130" spans="1:15" x14ac:dyDescent="0.35">
      <c r="A130" s="162"/>
      <c r="B130" s="162"/>
      <c r="C130" s="162"/>
      <c r="D130" s="162"/>
      <c r="E130" s="162"/>
      <c r="F130" s="162"/>
      <c r="G130" s="162"/>
      <c r="H130" s="162"/>
      <c r="I130" s="25"/>
      <c r="J130" s="25"/>
      <c r="K130" s="25"/>
      <c r="L130" s="25"/>
      <c r="M130" s="25"/>
      <c r="N130" s="25"/>
    </row>
    <row r="131" spans="1:15" ht="35.25" customHeight="1" x14ac:dyDescent="0.35">
      <c r="A131" s="152" t="s">
        <v>260</v>
      </c>
      <c r="B131" s="152"/>
      <c r="C131" s="152"/>
      <c r="D131" s="152"/>
      <c r="E131" s="152"/>
      <c r="F131" s="152"/>
      <c r="G131" s="152"/>
      <c r="H131" s="152"/>
      <c r="I131" s="64"/>
      <c r="J131" s="64"/>
      <c r="K131" s="64"/>
      <c r="L131" s="64"/>
      <c r="M131" s="64"/>
      <c r="N131" s="64"/>
    </row>
    <row r="132" spans="1:15" ht="15" customHeight="1" x14ac:dyDescent="0.35">
      <c r="A132" s="149" t="s">
        <v>69</v>
      </c>
      <c r="B132" s="148" t="s">
        <v>161</v>
      </c>
      <c r="C132" s="148"/>
      <c r="D132" s="148"/>
      <c r="E132" s="148"/>
      <c r="F132" s="148"/>
      <c r="G132" s="148"/>
      <c r="H132" s="148"/>
    </row>
    <row r="133" spans="1:15" ht="24" customHeight="1" x14ac:dyDescent="0.35">
      <c r="A133" s="149"/>
      <c r="B133" s="70">
        <v>0</v>
      </c>
      <c r="C133" s="69" t="s">
        <v>136</v>
      </c>
      <c r="D133" s="69" t="s">
        <v>106</v>
      </c>
      <c r="E133" s="69" t="s">
        <v>107</v>
      </c>
      <c r="F133" s="69" t="s">
        <v>137</v>
      </c>
      <c r="G133" s="69" t="s">
        <v>77</v>
      </c>
      <c r="H133" s="65" t="s">
        <v>71</v>
      </c>
    </row>
    <row r="134" spans="1:15" x14ac:dyDescent="0.35">
      <c r="A134" s="9" t="s">
        <v>18</v>
      </c>
      <c r="B134" s="99">
        <v>8</v>
      </c>
      <c r="C134" s="99">
        <v>5</v>
      </c>
      <c r="D134" s="99">
        <v>3</v>
      </c>
      <c r="E134" s="99">
        <v>0</v>
      </c>
      <c r="F134" s="99">
        <v>2</v>
      </c>
      <c r="G134" s="99">
        <v>66</v>
      </c>
      <c r="H134" s="14">
        <f t="shared" ref="H134:H141" si="8">SUM(B134:G134)</f>
        <v>84</v>
      </c>
    </row>
    <row r="135" spans="1:15" x14ac:dyDescent="0.35">
      <c r="A135" s="9" t="s">
        <v>19</v>
      </c>
      <c r="B135" s="99">
        <v>225</v>
      </c>
      <c r="C135" s="99">
        <v>144</v>
      </c>
      <c r="D135" s="99">
        <v>84</v>
      </c>
      <c r="E135" s="99">
        <v>41</v>
      </c>
      <c r="F135" s="99">
        <v>13</v>
      </c>
      <c r="G135" s="99">
        <v>1778</v>
      </c>
      <c r="H135" s="14">
        <f t="shared" si="8"/>
        <v>2285</v>
      </c>
    </row>
    <row r="136" spans="1:15" x14ac:dyDescent="0.35">
      <c r="A136" s="9" t="s">
        <v>20</v>
      </c>
      <c r="B136" s="99">
        <v>2</v>
      </c>
      <c r="C136" s="99">
        <v>2</v>
      </c>
      <c r="D136" s="99">
        <v>0</v>
      </c>
      <c r="E136" s="99">
        <v>2</v>
      </c>
      <c r="F136" s="99">
        <v>1</v>
      </c>
      <c r="G136" s="99">
        <v>29</v>
      </c>
      <c r="H136" s="14">
        <f t="shared" si="8"/>
        <v>36</v>
      </c>
    </row>
    <row r="137" spans="1:15" x14ac:dyDescent="0.35">
      <c r="A137" s="9" t="s">
        <v>21</v>
      </c>
      <c r="B137" s="99">
        <v>125</v>
      </c>
      <c r="C137" s="99">
        <v>71</v>
      </c>
      <c r="D137" s="99">
        <v>29</v>
      </c>
      <c r="E137" s="99">
        <v>23</v>
      </c>
      <c r="F137" s="99">
        <v>6</v>
      </c>
      <c r="G137" s="99">
        <v>885</v>
      </c>
      <c r="H137" s="14">
        <f t="shared" si="8"/>
        <v>1139</v>
      </c>
    </row>
    <row r="138" spans="1:15" x14ac:dyDescent="0.35">
      <c r="A138" s="9" t="s">
        <v>22</v>
      </c>
      <c r="B138" s="99">
        <v>23</v>
      </c>
      <c r="C138" s="99">
        <v>13</v>
      </c>
      <c r="D138" s="99">
        <v>16</v>
      </c>
      <c r="E138" s="99">
        <v>4</v>
      </c>
      <c r="F138" s="99">
        <v>1</v>
      </c>
      <c r="G138" s="99">
        <v>230</v>
      </c>
      <c r="H138" s="14">
        <f t="shared" si="8"/>
        <v>287</v>
      </c>
    </row>
    <row r="139" spans="1:15" x14ac:dyDescent="0.35">
      <c r="A139" s="9" t="s">
        <v>23</v>
      </c>
      <c r="B139" s="99">
        <v>6</v>
      </c>
      <c r="C139" s="99">
        <v>3</v>
      </c>
      <c r="D139" s="99">
        <v>2</v>
      </c>
      <c r="E139" s="99">
        <v>0</v>
      </c>
      <c r="F139" s="99">
        <v>1</v>
      </c>
      <c r="G139" s="99">
        <v>14</v>
      </c>
      <c r="H139" s="14">
        <f t="shared" si="8"/>
        <v>26</v>
      </c>
    </row>
    <row r="140" spans="1:15" x14ac:dyDescent="0.35">
      <c r="A140" s="9" t="s">
        <v>24</v>
      </c>
      <c r="B140" s="99">
        <v>125</v>
      </c>
      <c r="C140" s="99">
        <v>95</v>
      </c>
      <c r="D140" s="99">
        <v>39</v>
      </c>
      <c r="E140" s="99">
        <v>23</v>
      </c>
      <c r="F140" s="99">
        <v>11</v>
      </c>
      <c r="G140" s="99">
        <v>1169</v>
      </c>
      <c r="H140" s="14">
        <f t="shared" si="8"/>
        <v>1462</v>
      </c>
    </row>
    <row r="141" spans="1:15" x14ac:dyDescent="0.35">
      <c r="A141" s="9" t="s">
        <v>25</v>
      </c>
      <c r="B141" s="99">
        <v>51</v>
      </c>
      <c r="C141" s="99">
        <v>30</v>
      </c>
      <c r="D141" s="99">
        <v>20</v>
      </c>
      <c r="E141" s="99">
        <v>16</v>
      </c>
      <c r="F141" s="99">
        <v>4</v>
      </c>
      <c r="G141" s="99">
        <v>413</v>
      </c>
      <c r="H141" s="14">
        <f t="shared" si="8"/>
        <v>534</v>
      </c>
    </row>
    <row r="142" spans="1:15" x14ac:dyDescent="0.35">
      <c r="A142" s="56" t="s">
        <v>17</v>
      </c>
      <c r="B142" s="92">
        <f t="shared" ref="B142:H142" si="9">SUM(B134:B141)</f>
        <v>565</v>
      </c>
      <c r="C142" s="92">
        <f t="shared" si="9"/>
        <v>363</v>
      </c>
      <c r="D142" s="92">
        <f t="shared" si="9"/>
        <v>193</v>
      </c>
      <c r="E142" s="92">
        <f t="shared" si="9"/>
        <v>109</v>
      </c>
      <c r="F142" s="92">
        <f t="shared" si="9"/>
        <v>39</v>
      </c>
      <c r="G142" s="92">
        <f t="shared" si="9"/>
        <v>4584</v>
      </c>
      <c r="H142" s="92">
        <f t="shared" si="9"/>
        <v>5853</v>
      </c>
    </row>
    <row r="143" spans="1:15" x14ac:dyDescent="0.35">
      <c r="A143" s="171" t="str">
        <f>+A157</f>
        <v>Note: Statistics up to 27 March 2020 by region are based upon 'registered office'.</v>
      </c>
      <c r="B143" s="171"/>
      <c r="C143" s="171"/>
      <c r="D143" s="171"/>
      <c r="E143" s="171"/>
      <c r="F143" s="171"/>
      <c r="G143" s="171"/>
      <c r="H143" s="171"/>
    </row>
    <row r="144" spans="1:15" x14ac:dyDescent="0.35">
      <c r="A144" s="81"/>
      <c r="B144" s="81"/>
      <c r="C144" s="81"/>
      <c r="D144" s="81"/>
      <c r="E144" s="81"/>
      <c r="F144" s="81"/>
      <c r="G144" s="81"/>
      <c r="H144" s="81"/>
    </row>
    <row r="145" spans="1:14" ht="30" customHeight="1" x14ac:dyDescent="0.35">
      <c r="A145" s="152" t="s">
        <v>251</v>
      </c>
      <c r="B145" s="152"/>
      <c r="C145" s="152"/>
      <c r="D145" s="152"/>
      <c r="E145" s="152"/>
      <c r="F145" s="152"/>
      <c r="G145" s="152"/>
      <c r="H145" s="152"/>
      <c r="I145" s="64"/>
      <c r="J145" s="64"/>
      <c r="K145" s="64"/>
      <c r="L145" s="64"/>
      <c r="M145" s="64"/>
      <c r="N145" s="64"/>
    </row>
    <row r="146" spans="1:14" ht="15" customHeight="1" x14ac:dyDescent="0.35">
      <c r="A146" s="149" t="s">
        <v>69</v>
      </c>
      <c r="B146" s="148" t="s">
        <v>162</v>
      </c>
      <c r="C146" s="148"/>
      <c r="D146" s="148"/>
      <c r="E146" s="148"/>
      <c r="F146" s="148"/>
      <c r="G146" s="148"/>
      <c r="H146" s="148"/>
    </row>
    <row r="147" spans="1:14" ht="24" customHeight="1" x14ac:dyDescent="0.35">
      <c r="A147" s="149"/>
      <c r="B147" s="70">
        <v>0</v>
      </c>
      <c r="C147" s="69" t="s">
        <v>136</v>
      </c>
      <c r="D147" s="69" t="s">
        <v>106</v>
      </c>
      <c r="E147" s="69" t="s">
        <v>107</v>
      </c>
      <c r="F147" s="69" t="s">
        <v>137</v>
      </c>
      <c r="G147" s="69" t="s">
        <v>77</v>
      </c>
      <c r="H147" s="65" t="s">
        <v>71</v>
      </c>
    </row>
    <row r="148" spans="1:14" x14ac:dyDescent="0.35">
      <c r="A148" s="9" t="s">
        <v>18</v>
      </c>
      <c r="B148" s="99">
        <v>8</v>
      </c>
      <c r="C148" s="99">
        <v>5</v>
      </c>
      <c r="D148" s="99">
        <v>3</v>
      </c>
      <c r="E148" s="99">
        <v>0</v>
      </c>
      <c r="F148" s="99">
        <v>2</v>
      </c>
      <c r="G148" s="99">
        <v>66</v>
      </c>
      <c r="H148" s="14">
        <f t="shared" ref="H148:H155" si="10">SUM(B148:G148)</f>
        <v>84</v>
      </c>
    </row>
    <row r="149" spans="1:14" x14ac:dyDescent="0.35">
      <c r="A149" s="9" t="s">
        <v>19</v>
      </c>
      <c r="B149" s="99">
        <v>225</v>
      </c>
      <c r="C149" s="99">
        <v>144</v>
      </c>
      <c r="D149" s="99">
        <v>84</v>
      </c>
      <c r="E149" s="99">
        <v>41</v>
      </c>
      <c r="F149" s="99">
        <v>13</v>
      </c>
      <c r="G149" s="99">
        <v>1778</v>
      </c>
      <c r="H149" s="14">
        <f t="shared" si="10"/>
        <v>2285</v>
      </c>
    </row>
    <row r="150" spans="1:14" x14ac:dyDescent="0.35">
      <c r="A150" s="9" t="s">
        <v>20</v>
      </c>
      <c r="B150" s="99">
        <v>2</v>
      </c>
      <c r="C150" s="99">
        <v>2</v>
      </c>
      <c r="D150" s="99">
        <v>0</v>
      </c>
      <c r="E150" s="99">
        <v>2</v>
      </c>
      <c r="F150" s="99">
        <v>1</v>
      </c>
      <c r="G150" s="99">
        <v>29</v>
      </c>
      <c r="H150" s="14">
        <f t="shared" si="10"/>
        <v>36</v>
      </c>
    </row>
    <row r="151" spans="1:14" x14ac:dyDescent="0.35">
      <c r="A151" s="9" t="s">
        <v>21</v>
      </c>
      <c r="B151" s="99">
        <v>125</v>
      </c>
      <c r="C151" s="99">
        <v>71</v>
      </c>
      <c r="D151" s="99">
        <v>29</v>
      </c>
      <c r="E151" s="99">
        <v>23</v>
      </c>
      <c r="F151" s="99">
        <v>6</v>
      </c>
      <c r="G151" s="99">
        <v>885</v>
      </c>
      <c r="H151" s="14">
        <f t="shared" si="10"/>
        <v>1139</v>
      </c>
    </row>
    <row r="152" spans="1:14" x14ac:dyDescent="0.35">
      <c r="A152" s="9" t="s">
        <v>22</v>
      </c>
      <c r="B152" s="99">
        <v>23</v>
      </c>
      <c r="C152" s="99">
        <v>13</v>
      </c>
      <c r="D152" s="99">
        <v>16</v>
      </c>
      <c r="E152" s="99">
        <v>4</v>
      </c>
      <c r="F152" s="99">
        <v>1</v>
      </c>
      <c r="G152" s="99">
        <v>230</v>
      </c>
      <c r="H152" s="14">
        <f t="shared" si="10"/>
        <v>287</v>
      </c>
    </row>
    <row r="153" spans="1:14" x14ac:dyDescent="0.35">
      <c r="A153" s="9" t="s">
        <v>23</v>
      </c>
      <c r="B153" s="99">
        <v>6</v>
      </c>
      <c r="C153" s="99">
        <v>3</v>
      </c>
      <c r="D153" s="99">
        <v>2</v>
      </c>
      <c r="E153" s="99">
        <v>0</v>
      </c>
      <c r="F153" s="99">
        <v>1</v>
      </c>
      <c r="G153" s="99">
        <v>14</v>
      </c>
      <c r="H153" s="14">
        <f t="shared" si="10"/>
        <v>26</v>
      </c>
    </row>
    <row r="154" spans="1:14" x14ac:dyDescent="0.35">
      <c r="A154" s="9" t="s">
        <v>24</v>
      </c>
      <c r="B154" s="99">
        <v>125</v>
      </c>
      <c r="C154" s="99">
        <v>95</v>
      </c>
      <c r="D154" s="99">
        <v>39</v>
      </c>
      <c r="E154" s="99">
        <v>23</v>
      </c>
      <c r="F154" s="99">
        <v>11</v>
      </c>
      <c r="G154" s="99">
        <v>1169</v>
      </c>
      <c r="H154" s="14">
        <f t="shared" si="10"/>
        <v>1462</v>
      </c>
    </row>
    <row r="155" spans="1:14" x14ac:dyDescent="0.35">
      <c r="A155" s="9" t="s">
        <v>25</v>
      </c>
      <c r="B155" s="99">
        <v>51</v>
      </c>
      <c r="C155" s="99">
        <v>30</v>
      </c>
      <c r="D155" s="99">
        <v>20</v>
      </c>
      <c r="E155" s="99">
        <v>16</v>
      </c>
      <c r="F155" s="99">
        <v>4</v>
      </c>
      <c r="G155" s="99">
        <v>413</v>
      </c>
      <c r="H155" s="14">
        <f t="shared" si="10"/>
        <v>534</v>
      </c>
    </row>
    <row r="156" spans="1:14" x14ac:dyDescent="0.35">
      <c r="A156" s="56" t="s">
        <v>17</v>
      </c>
      <c r="B156" s="92">
        <f t="shared" ref="B156:H156" si="11">SUM(B148:B155)</f>
        <v>565</v>
      </c>
      <c r="C156" s="92">
        <f t="shared" si="11"/>
        <v>363</v>
      </c>
      <c r="D156" s="92">
        <f t="shared" si="11"/>
        <v>193</v>
      </c>
      <c r="E156" s="92">
        <f t="shared" si="11"/>
        <v>109</v>
      </c>
      <c r="F156" s="92">
        <f t="shared" si="11"/>
        <v>39</v>
      </c>
      <c r="G156" s="92">
        <f t="shared" si="11"/>
        <v>4584</v>
      </c>
      <c r="H156" s="92">
        <f t="shared" si="11"/>
        <v>5853</v>
      </c>
    </row>
    <row r="157" spans="1:14" x14ac:dyDescent="0.35">
      <c r="A157" s="137" t="str">
        <f>+$A$186</f>
        <v>Note: Statistics up to 27 March 2020 by region are based upon 'registered office'.</v>
      </c>
      <c r="B157" s="123"/>
      <c r="C157" s="123"/>
      <c r="D157" s="123"/>
      <c r="E157" s="123"/>
      <c r="F157" s="123"/>
      <c r="G157" s="123"/>
      <c r="H157" s="123"/>
    </row>
    <row r="158" spans="1:14" x14ac:dyDescent="0.35">
      <c r="A158" s="25"/>
      <c r="B158" s="25"/>
      <c r="C158" s="25"/>
      <c r="D158" s="25"/>
      <c r="E158" s="25"/>
      <c r="F158" s="25"/>
      <c r="G158" s="25"/>
      <c r="H158" s="25"/>
    </row>
    <row r="159" spans="1:14" ht="30" customHeight="1" x14ac:dyDescent="0.35">
      <c r="A159" s="152" t="s">
        <v>261</v>
      </c>
      <c r="B159" s="152"/>
      <c r="C159" s="152"/>
      <c r="D159" s="152"/>
      <c r="E159" s="152"/>
      <c r="F159" s="152"/>
      <c r="G159" s="152"/>
      <c r="H159" s="152"/>
      <c r="I159" s="64"/>
      <c r="J159" s="64"/>
      <c r="K159" s="64"/>
      <c r="L159" s="64"/>
      <c r="M159" s="64"/>
      <c r="N159" s="64"/>
    </row>
    <row r="160" spans="1:14" ht="15" customHeight="1" x14ac:dyDescent="0.35">
      <c r="A160" s="149" t="s">
        <v>69</v>
      </c>
      <c r="B160" s="148" t="s">
        <v>163</v>
      </c>
      <c r="C160" s="148"/>
      <c r="D160" s="148"/>
      <c r="E160" s="148"/>
      <c r="F160" s="148"/>
      <c r="G160" s="148"/>
      <c r="H160" s="148"/>
    </row>
    <row r="161" spans="1:14" ht="24" customHeight="1" x14ac:dyDescent="0.35">
      <c r="A161" s="149"/>
      <c r="B161" s="70">
        <v>0</v>
      </c>
      <c r="C161" s="69" t="s">
        <v>136</v>
      </c>
      <c r="D161" s="69" t="s">
        <v>106</v>
      </c>
      <c r="E161" s="69" t="s">
        <v>107</v>
      </c>
      <c r="F161" s="69" t="s">
        <v>137</v>
      </c>
      <c r="G161" s="69" t="s">
        <v>77</v>
      </c>
      <c r="H161" s="65" t="s">
        <v>71</v>
      </c>
    </row>
    <row r="162" spans="1:14" x14ac:dyDescent="0.35">
      <c r="A162" s="9" t="s">
        <v>18</v>
      </c>
      <c r="B162" s="99">
        <v>6</v>
      </c>
      <c r="C162" s="99">
        <v>69</v>
      </c>
      <c r="D162" s="99">
        <v>5</v>
      </c>
      <c r="E162" s="99">
        <v>3</v>
      </c>
      <c r="F162" s="99">
        <v>0</v>
      </c>
      <c r="G162" s="99">
        <v>1</v>
      </c>
      <c r="H162" s="14">
        <f t="shared" ref="H162:H169" si="12">SUM(B162:G162)</f>
        <v>84</v>
      </c>
    </row>
    <row r="163" spans="1:14" x14ac:dyDescent="0.35">
      <c r="A163" s="9" t="s">
        <v>19</v>
      </c>
      <c r="B163" s="99">
        <v>361</v>
      </c>
      <c r="C163" s="99">
        <v>1558</v>
      </c>
      <c r="D163" s="99">
        <v>163</v>
      </c>
      <c r="E163" s="99">
        <v>74</v>
      </c>
      <c r="F163" s="99">
        <v>16</v>
      </c>
      <c r="G163" s="99">
        <v>113</v>
      </c>
      <c r="H163" s="14">
        <f t="shared" si="12"/>
        <v>2285</v>
      </c>
    </row>
    <row r="164" spans="1:14" x14ac:dyDescent="0.35">
      <c r="A164" s="9" t="s">
        <v>20</v>
      </c>
      <c r="B164" s="99">
        <v>3</v>
      </c>
      <c r="C164" s="99">
        <v>24</v>
      </c>
      <c r="D164" s="99">
        <v>5</v>
      </c>
      <c r="E164" s="99">
        <v>2</v>
      </c>
      <c r="F164" s="99">
        <v>0</v>
      </c>
      <c r="G164" s="99">
        <v>2</v>
      </c>
      <c r="H164" s="14">
        <f t="shared" si="12"/>
        <v>36</v>
      </c>
    </row>
    <row r="165" spans="1:14" x14ac:dyDescent="0.35">
      <c r="A165" s="9" t="s">
        <v>21</v>
      </c>
      <c r="B165" s="99">
        <v>203</v>
      </c>
      <c r="C165" s="99">
        <v>709</v>
      </c>
      <c r="D165" s="99">
        <v>128</v>
      </c>
      <c r="E165" s="99">
        <v>53</v>
      </c>
      <c r="F165" s="99">
        <v>13</v>
      </c>
      <c r="G165" s="99">
        <v>33</v>
      </c>
      <c r="H165" s="14">
        <f t="shared" si="12"/>
        <v>1139</v>
      </c>
    </row>
    <row r="166" spans="1:14" x14ac:dyDescent="0.35">
      <c r="A166" s="9" t="s">
        <v>22</v>
      </c>
      <c r="B166" s="99">
        <v>46</v>
      </c>
      <c r="C166" s="99">
        <v>179</v>
      </c>
      <c r="D166" s="99">
        <v>34</v>
      </c>
      <c r="E166" s="99">
        <v>9</v>
      </c>
      <c r="F166" s="99">
        <v>4</v>
      </c>
      <c r="G166" s="99">
        <v>15</v>
      </c>
      <c r="H166" s="14">
        <f t="shared" si="12"/>
        <v>287</v>
      </c>
    </row>
    <row r="167" spans="1:14" x14ac:dyDescent="0.35">
      <c r="A167" s="9" t="s">
        <v>23</v>
      </c>
      <c r="B167" s="99">
        <v>4</v>
      </c>
      <c r="C167" s="99">
        <v>11</v>
      </c>
      <c r="D167" s="99">
        <v>7</v>
      </c>
      <c r="E167" s="99">
        <v>2</v>
      </c>
      <c r="F167" s="99">
        <v>1</v>
      </c>
      <c r="G167" s="99">
        <v>1</v>
      </c>
      <c r="H167" s="14">
        <f t="shared" si="12"/>
        <v>26</v>
      </c>
    </row>
    <row r="168" spans="1:14" x14ac:dyDescent="0.35">
      <c r="A168" s="9" t="s">
        <v>24</v>
      </c>
      <c r="B168" s="99">
        <v>220</v>
      </c>
      <c r="C168" s="99">
        <v>955</v>
      </c>
      <c r="D168" s="99">
        <v>158</v>
      </c>
      <c r="E168" s="99">
        <v>54</v>
      </c>
      <c r="F168" s="99">
        <v>16</v>
      </c>
      <c r="G168" s="99">
        <v>59</v>
      </c>
      <c r="H168" s="14">
        <f t="shared" si="12"/>
        <v>1462</v>
      </c>
    </row>
    <row r="169" spans="1:14" x14ac:dyDescent="0.35">
      <c r="A169" s="9" t="s">
        <v>25</v>
      </c>
      <c r="B169" s="99">
        <v>102</v>
      </c>
      <c r="C169" s="99">
        <v>332</v>
      </c>
      <c r="D169" s="99">
        <v>60</v>
      </c>
      <c r="E169" s="99">
        <v>22</v>
      </c>
      <c r="F169" s="99">
        <v>5</v>
      </c>
      <c r="G169" s="99">
        <v>13</v>
      </c>
      <c r="H169" s="14">
        <f t="shared" si="12"/>
        <v>534</v>
      </c>
    </row>
    <row r="170" spans="1:14" x14ac:dyDescent="0.35">
      <c r="A170" s="56" t="s">
        <v>17</v>
      </c>
      <c r="B170" s="92">
        <f t="shared" ref="B170:H170" si="13">SUM(B162:B169)</f>
        <v>945</v>
      </c>
      <c r="C170" s="92">
        <f t="shared" si="13"/>
        <v>3837</v>
      </c>
      <c r="D170" s="92">
        <f t="shared" si="13"/>
        <v>560</v>
      </c>
      <c r="E170" s="92">
        <f t="shared" si="13"/>
        <v>219</v>
      </c>
      <c r="F170" s="92">
        <f t="shared" si="13"/>
        <v>55</v>
      </c>
      <c r="G170" s="92">
        <f t="shared" si="13"/>
        <v>237</v>
      </c>
      <c r="H170" s="92">
        <f t="shared" si="13"/>
        <v>5853</v>
      </c>
    </row>
    <row r="171" spans="1:14" x14ac:dyDescent="0.35">
      <c r="A171" s="137" t="str">
        <f>+$A$186</f>
        <v>Note: Statistics up to 27 March 2020 by region are based upon 'registered office'.</v>
      </c>
      <c r="B171" s="123"/>
      <c r="C171" s="123"/>
      <c r="D171" s="123"/>
      <c r="E171" s="123"/>
      <c r="F171" s="123"/>
      <c r="G171" s="123"/>
      <c r="H171" s="123"/>
    </row>
    <row r="172" spans="1:14" x14ac:dyDescent="0.35">
      <c r="A172" s="25"/>
      <c r="B172" s="25"/>
      <c r="C172" s="25"/>
      <c r="D172" s="25"/>
      <c r="E172" s="25"/>
      <c r="F172" s="25"/>
      <c r="G172" s="25"/>
      <c r="H172" s="25"/>
    </row>
    <row r="173" spans="1:14" ht="30" customHeight="1" x14ac:dyDescent="0.35">
      <c r="A173" s="152" t="s">
        <v>262</v>
      </c>
      <c r="B173" s="152"/>
      <c r="C173" s="152"/>
      <c r="D173" s="152"/>
      <c r="E173" s="152"/>
      <c r="F173" s="152"/>
      <c r="G173" s="152"/>
      <c r="H173" s="152"/>
      <c r="I173" s="64"/>
      <c r="J173" s="64"/>
      <c r="K173" s="64"/>
      <c r="L173" s="64"/>
      <c r="M173" s="64"/>
      <c r="N173" s="64"/>
    </row>
    <row r="174" spans="1:14" ht="15" customHeight="1" x14ac:dyDescent="0.35">
      <c r="A174" s="149" t="s">
        <v>69</v>
      </c>
      <c r="B174" s="148" t="s">
        <v>164</v>
      </c>
      <c r="C174" s="148"/>
      <c r="D174" s="148"/>
      <c r="E174" s="148"/>
      <c r="F174" s="148"/>
      <c r="G174" s="148"/>
      <c r="H174" s="148"/>
    </row>
    <row r="175" spans="1:14" ht="24" customHeight="1" x14ac:dyDescent="0.35">
      <c r="A175" s="149"/>
      <c r="B175" s="70">
        <v>0</v>
      </c>
      <c r="C175" s="69" t="s">
        <v>136</v>
      </c>
      <c r="D175" s="69" t="s">
        <v>106</v>
      </c>
      <c r="E175" s="69" t="s">
        <v>107</v>
      </c>
      <c r="F175" s="69" t="s">
        <v>137</v>
      </c>
      <c r="G175" s="69" t="s">
        <v>77</v>
      </c>
      <c r="H175" s="65" t="s">
        <v>71</v>
      </c>
    </row>
    <row r="176" spans="1:14" x14ac:dyDescent="0.35">
      <c r="A176" s="9" t="s">
        <v>18</v>
      </c>
      <c r="B176" s="99">
        <v>7</v>
      </c>
      <c r="C176" s="99">
        <v>1</v>
      </c>
      <c r="D176" s="99">
        <v>0</v>
      </c>
      <c r="E176" s="99">
        <v>0</v>
      </c>
      <c r="F176" s="99">
        <v>0</v>
      </c>
      <c r="G176" s="99">
        <v>76</v>
      </c>
      <c r="H176" s="14">
        <f t="shared" ref="H176:H183" si="14">SUM(B176:G176)</f>
        <v>84</v>
      </c>
    </row>
    <row r="177" spans="1:8" x14ac:dyDescent="0.35">
      <c r="A177" s="9" t="s">
        <v>19</v>
      </c>
      <c r="B177" s="99">
        <v>205</v>
      </c>
      <c r="C177" s="99">
        <v>2</v>
      </c>
      <c r="D177" s="99">
        <v>2</v>
      </c>
      <c r="E177" s="99">
        <v>4</v>
      </c>
      <c r="F177" s="99">
        <v>0</v>
      </c>
      <c r="G177" s="99">
        <v>2072</v>
      </c>
      <c r="H177" s="14">
        <f t="shared" si="14"/>
        <v>2285</v>
      </c>
    </row>
    <row r="178" spans="1:8" x14ac:dyDescent="0.35">
      <c r="A178" s="9" t="s">
        <v>20</v>
      </c>
      <c r="B178" s="99">
        <v>2</v>
      </c>
      <c r="C178" s="99">
        <v>0</v>
      </c>
      <c r="D178" s="99">
        <v>0</v>
      </c>
      <c r="E178" s="99">
        <v>0</v>
      </c>
      <c r="F178" s="99">
        <v>0</v>
      </c>
      <c r="G178" s="99">
        <v>34</v>
      </c>
      <c r="H178" s="14">
        <f t="shared" si="14"/>
        <v>36</v>
      </c>
    </row>
    <row r="179" spans="1:8" x14ac:dyDescent="0.35">
      <c r="A179" s="9" t="s">
        <v>21</v>
      </c>
      <c r="B179" s="99">
        <v>122</v>
      </c>
      <c r="C179" s="99">
        <v>6</v>
      </c>
      <c r="D179" s="99">
        <v>0</v>
      </c>
      <c r="E179" s="99">
        <v>0</v>
      </c>
      <c r="F179" s="99">
        <v>4</v>
      </c>
      <c r="G179" s="99">
        <v>1007</v>
      </c>
      <c r="H179" s="14">
        <f t="shared" si="14"/>
        <v>1139</v>
      </c>
    </row>
    <row r="180" spans="1:8" x14ac:dyDescent="0.35">
      <c r="A180" s="9" t="s">
        <v>22</v>
      </c>
      <c r="B180" s="99">
        <v>24</v>
      </c>
      <c r="C180" s="99">
        <v>0</v>
      </c>
      <c r="D180" s="99">
        <v>0</v>
      </c>
      <c r="E180" s="99">
        <v>1</v>
      </c>
      <c r="F180" s="99">
        <v>1</v>
      </c>
      <c r="G180" s="99">
        <v>261</v>
      </c>
      <c r="H180" s="14">
        <f t="shared" si="14"/>
        <v>287</v>
      </c>
    </row>
    <row r="181" spans="1:8" x14ac:dyDescent="0.35">
      <c r="A181" s="9" t="s">
        <v>23</v>
      </c>
      <c r="B181" s="99">
        <v>7</v>
      </c>
      <c r="C181" s="99">
        <v>0</v>
      </c>
      <c r="D181" s="99">
        <v>0</v>
      </c>
      <c r="E181" s="99">
        <v>0</v>
      </c>
      <c r="F181" s="99">
        <v>0</v>
      </c>
      <c r="G181" s="99">
        <v>19</v>
      </c>
      <c r="H181" s="14">
        <f t="shared" si="14"/>
        <v>26</v>
      </c>
    </row>
    <row r="182" spans="1:8" x14ac:dyDescent="0.35">
      <c r="A182" s="9" t="s">
        <v>24</v>
      </c>
      <c r="B182" s="99">
        <v>129</v>
      </c>
      <c r="C182" s="99">
        <v>6</v>
      </c>
      <c r="D182" s="99">
        <v>3</v>
      </c>
      <c r="E182" s="99">
        <v>0</v>
      </c>
      <c r="F182" s="99">
        <v>0</v>
      </c>
      <c r="G182" s="99">
        <v>1324</v>
      </c>
      <c r="H182" s="14">
        <f t="shared" si="14"/>
        <v>1462</v>
      </c>
    </row>
    <row r="183" spans="1:8" x14ac:dyDescent="0.35">
      <c r="A183" s="9" t="s">
        <v>25</v>
      </c>
      <c r="B183" s="99">
        <v>61</v>
      </c>
      <c r="C183" s="99">
        <v>2</v>
      </c>
      <c r="D183" s="99">
        <v>0</v>
      </c>
      <c r="E183" s="99">
        <v>0</v>
      </c>
      <c r="F183" s="99">
        <v>2</v>
      </c>
      <c r="G183" s="99">
        <v>469</v>
      </c>
      <c r="H183" s="14">
        <f t="shared" si="14"/>
        <v>534</v>
      </c>
    </row>
    <row r="184" spans="1:8" x14ac:dyDescent="0.35">
      <c r="A184" s="56" t="s">
        <v>17</v>
      </c>
      <c r="B184" s="92">
        <f t="shared" ref="B184:H184" si="15">SUM(B176:B183)</f>
        <v>557</v>
      </c>
      <c r="C184" s="92">
        <f t="shared" si="15"/>
        <v>17</v>
      </c>
      <c r="D184" s="92">
        <f t="shared" si="15"/>
        <v>5</v>
      </c>
      <c r="E184" s="92">
        <f t="shared" si="15"/>
        <v>5</v>
      </c>
      <c r="F184" s="92">
        <f t="shared" si="15"/>
        <v>7</v>
      </c>
      <c r="G184" s="92">
        <f t="shared" si="15"/>
        <v>5262</v>
      </c>
      <c r="H184" s="92">
        <f t="shared" si="15"/>
        <v>5853</v>
      </c>
    </row>
    <row r="185" spans="1:8" x14ac:dyDescent="0.35">
      <c r="A185" s="68"/>
      <c r="B185" s="68"/>
      <c r="C185" s="68"/>
      <c r="D185" s="68"/>
      <c r="E185" s="68"/>
      <c r="F185" s="68"/>
      <c r="G185" s="68"/>
      <c r="H185" s="68"/>
    </row>
    <row r="186" spans="1:8" x14ac:dyDescent="0.35">
      <c r="A186" s="25" t="str">
        <f>+'3.1.9'!A46</f>
        <v>Note: Statistics up to 27 March 2020 by region are based upon 'registered office'.</v>
      </c>
      <c r="B186" s="25"/>
      <c r="C186" s="25"/>
      <c r="D186" s="25"/>
      <c r="E186" s="25"/>
      <c r="F186" s="25"/>
      <c r="G186" s="25"/>
      <c r="H186" s="25"/>
    </row>
    <row r="187" spans="1:8" x14ac:dyDescent="0.35">
      <c r="A187" s="9"/>
    </row>
    <row r="188" spans="1:8" customFormat="1" x14ac:dyDescent="0.35">
      <c r="A188" s="12" t="s">
        <v>142</v>
      </c>
    </row>
  </sheetData>
  <mergeCells count="32">
    <mergeCell ref="A159:H159"/>
    <mergeCell ref="A160:A161"/>
    <mergeCell ref="B160:H160"/>
    <mergeCell ref="A131:H131"/>
    <mergeCell ref="B132:H132"/>
    <mergeCell ref="A143:H143"/>
    <mergeCell ref="A145:H145"/>
    <mergeCell ref="A146:A147"/>
    <mergeCell ref="B146:H146"/>
    <mergeCell ref="A174:A175"/>
    <mergeCell ref="A173:H173"/>
    <mergeCell ref="B174:H174"/>
    <mergeCell ref="A15:H15"/>
    <mergeCell ref="A3:H3"/>
    <mergeCell ref="A45:A46"/>
    <mergeCell ref="B45:H45"/>
    <mergeCell ref="A101:H101"/>
    <mergeCell ref="A72:H72"/>
    <mergeCell ref="A73:H73"/>
    <mergeCell ref="A74:A75"/>
    <mergeCell ref="B74:H74"/>
    <mergeCell ref="A102:H102"/>
    <mergeCell ref="B103:H103"/>
    <mergeCell ref="A130:H130"/>
    <mergeCell ref="A132:A133"/>
    <mergeCell ref="A103:A104"/>
    <mergeCell ref="A2:H2"/>
    <mergeCell ref="A1:H1"/>
    <mergeCell ref="A43:H43"/>
    <mergeCell ref="B16:H16"/>
    <mergeCell ref="A44:H44"/>
    <mergeCell ref="A16:A17"/>
  </mergeCells>
  <hyperlinks>
    <hyperlink ref="A188" r:id="rId1" xr:uid="{00000000-0004-0000-0B00-000000000000}"/>
    <hyperlink ref="A6" location="'3.1.10'!A17" display="Table 3.1.10.1.1 - Initial external administrators' reports—Remuneration of voluntary administrator by industry" xr:uid="{90FD5F7B-F22B-46C6-B517-3D9656090280}"/>
    <hyperlink ref="A10" location="'3.1.10'!A133" display="Table 3.1.10.2.1 - Initial external administrators' reports—Remuneration of voluntary administrator by region" xr:uid="{02A134CB-AA5D-4A14-BF47-FA31DAF47CD8}"/>
    <hyperlink ref="A7:A9" location="'3.1.10'!A1" display="Table 3.1.10.1 - Initial Schedule B reports electronically lodged—Selected external administrator's remuneration by industry" xr:uid="{C60A4F62-B6B7-4608-A47E-DA8CEDD1CFC8}"/>
    <hyperlink ref="A11:A13" location="'3.1.10'!A32" display="Table 3.1.10.2 - Initial Schedule B reports electronically lodged—Selected external administrator's remuneration by region" xr:uid="{1E80D637-7C47-402A-BE90-CA9EBEBBFEF4}"/>
    <hyperlink ref="A7" location="'3.1.10'!A46" display="Table 3.1.10.1.2 - Initial external administrators' reports—Remuneration of deed administrator by industry" xr:uid="{4A9A8B46-F528-4049-834E-6E4305C19B72}"/>
    <hyperlink ref="A8" location="'3.1.10'!A75" display="Table 3.1.10.1.3 - Initial external administrators' reports—Remuneration of liquidator by industry" xr:uid="{3E44EB08-354B-4222-9E24-E8E641B9E137}"/>
    <hyperlink ref="A9" location="'3.1.10'!A104" display="Table 3.1.10.1.4 - Initial external administrators' reports—Remuneration of receiverships by industry" xr:uid="{7FC07EF7-B6A5-436D-8BD0-2CF65399A107}"/>
    <hyperlink ref="A11" location="'3.1.10'!A147" display="Table 3.1.10.2.2 - Initial external administrators' reports—Remuneration of deed administrator by region" xr:uid="{3166547A-8F5D-4CAF-9DDD-B38C1A9B6B81}"/>
    <hyperlink ref="A12" location="'3.1.10'!A161" display="Table 3.1.10.2.3 - Initial external administrators' reports—Remuneration of liquidator by region" xr:uid="{44823764-1018-4A6A-95C8-B1EFDCDE3B9E}"/>
    <hyperlink ref="A13" location="'3.1.10'!A175" display="Table 3.1.10.2.4 - Initial external administrators' reports—Remuneration of receiverships by region" xr:uid="{7DE625E4-DC30-4181-8024-D5428B2312D1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rowBreaks count="4" manualBreakCount="4">
    <brk id="14" max="7" man="1"/>
    <brk id="43" max="7" man="1"/>
    <brk id="72" max="16383" man="1"/>
    <brk id="130" max="16383" man="1"/>
  </rowBreaks>
  <ignoredErrors>
    <ignoredError sqref="B71 B42 B184 B142 B100 B129 B156 B170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5"/>
  <sheetViews>
    <sheetView zoomScaleNormal="100" workbookViewId="0">
      <selection sqref="A1:J1"/>
    </sheetView>
  </sheetViews>
  <sheetFormatPr defaultColWidth="11.54296875" defaultRowHeight="14.5" x14ac:dyDescent="0.35"/>
  <cols>
    <col min="1" max="1" width="32.26953125" style="29" customWidth="1"/>
    <col min="2" max="10" width="10.7265625" style="29" customWidth="1"/>
    <col min="11" max="219" width="11.54296875" style="29"/>
    <col min="220" max="220" width="51.54296875" style="29" customWidth="1"/>
    <col min="221" max="222" width="11.54296875" style="29"/>
    <col min="223" max="223" width="12" style="29" customWidth="1"/>
    <col min="224" max="475" width="11.54296875" style="29"/>
    <col min="476" max="476" width="51.54296875" style="29" customWidth="1"/>
    <col min="477" max="478" width="11.54296875" style="29"/>
    <col min="479" max="479" width="12" style="29" customWidth="1"/>
    <col min="480" max="731" width="11.54296875" style="29"/>
    <col min="732" max="732" width="51.54296875" style="29" customWidth="1"/>
    <col min="733" max="734" width="11.54296875" style="29"/>
    <col min="735" max="735" width="12" style="29" customWidth="1"/>
    <col min="736" max="987" width="11.54296875" style="29"/>
    <col min="988" max="988" width="51.54296875" style="29" customWidth="1"/>
    <col min="989" max="990" width="11.54296875" style="29"/>
    <col min="991" max="991" width="12" style="29" customWidth="1"/>
    <col min="992" max="1243" width="11.54296875" style="29"/>
    <col min="1244" max="1244" width="51.54296875" style="29" customWidth="1"/>
    <col min="1245" max="1246" width="11.54296875" style="29"/>
    <col min="1247" max="1247" width="12" style="29" customWidth="1"/>
    <col min="1248" max="1499" width="11.54296875" style="29"/>
    <col min="1500" max="1500" width="51.54296875" style="29" customWidth="1"/>
    <col min="1501" max="1502" width="11.54296875" style="29"/>
    <col min="1503" max="1503" width="12" style="29" customWidth="1"/>
    <col min="1504" max="1755" width="11.54296875" style="29"/>
    <col min="1756" max="1756" width="51.54296875" style="29" customWidth="1"/>
    <col min="1757" max="1758" width="11.54296875" style="29"/>
    <col min="1759" max="1759" width="12" style="29" customWidth="1"/>
    <col min="1760" max="2011" width="11.54296875" style="29"/>
    <col min="2012" max="2012" width="51.54296875" style="29" customWidth="1"/>
    <col min="2013" max="2014" width="11.54296875" style="29"/>
    <col min="2015" max="2015" width="12" style="29" customWidth="1"/>
    <col min="2016" max="2267" width="11.54296875" style="29"/>
    <col min="2268" max="2268" width="51.54296875" style="29" customWidth="1"/>
    <col min="2269" max="2270" width="11.54296875" style="29"/>
    <col min="2271" max="2271" width="12" style="29" customWidth="1"/>
    <col min="2272" max="2523" width="11.54296875" style="29"/>
    <col min="2524" max="2524" width="51.54296875" style="29" customWidth="1"/>
    <col min="2525" max="2526" width="11.54296875" style="29"/>
    <col min="2527" max="2527" width="12" style="29" customWidth="1"/>
    <col min="2528" max="2779" width="11.54296875" style="29"/>
    <col min="2780" max="2780" width="51.54296875" style="29" customWidth="1"/>
    <col min="2781" max="2782" width="11.54296875" style="29"/>
    <col min="2783" max="2783" width="12" style="29" customWidth="1"/>
    <col min="2784" max="3035" width="11.54296875" style="29"/>
    <col min="3036" max="3036" width="51.54296875" style="29" customWidth="1"/>
    <col min="3037" max="3038" width="11.54296875" style="29"/>
    <col min="3039" max="3039" width="12" style="29" customWidth="1"/>
    <col min="3040" max="3291" width="11.54296875" style="29"/>
    <col min="3292" max="3292" width="51.54296875" style="29" customWidth="1"/>
    <col min="3293" max="3294" width="11.54296875" style="29"/>
    <col min="3295" max="3295" width="12" style="29" customWidth="1"/>
    <col min="3296" max="3547" width="11.54296875" style="29"/>
    <col min="3548" max="3548" width="51.54296875" style="29" customWidth="1"/>
    <col min="3549" max="3550" width="11.54296875" style="29"/>
    <col min="3551" max="3551" width="12" style="29" customWidth="1"/>
    <col min="3552" max="3803" width="11.54296875" style="29"/>
    <col min="3804" max="3804" width="51.54296875" style="29" customWidth="1"/>
    <col min="3805" max="3806" width="11.54296875" style="29"/>
    <col min="3807" max="3807" width="12" style="29" customWidth="1"/>
    <col min="3808" max="4059" width="11.54296875" style="29"/>
    <col min="4060" max="4060" width="51.54296875" style="29" customWidth="1"/>
    <col min="4061" max="4062" width="11.54296875" style="29"/>
    <col min="4063" max="4063" width="12" style="29" customWidth="1"/>
    <col min="4064" max="4315" width="11.54296875" style="29"/>
    <col min="4316" max="4316" width="51.54296875" style="29" customWidth="1"/>
    <col min="4317" max="4318" width="11.54296875" style="29"/>
    <col min="4319" max="4319" width="12" style="29" customWidth="1"/>
    <col min="4320" max="4571" width="11.54296875" style="29"/>
    <col min="4572" max="4572" width="51.54296875" style="29" customWidth="1"/>
    <col min="4573" max="4574" width="11.54296875" style="29"/>
    <col min="4575" max="4575" width="12" style="29" customWidth="1"/>
    <col min="4576" max="4827" width="11.54296875" style="29"/>
    <col min="4828" max="4828" width="51.54296875" style="29" customWidth="1"/>
    <col min="4829" max="4830" width="11.54296875" style="29"/>
    <col min="4831" max="4831" width="12" style="29" customWidth="1"/>
    <col min="4832" max="5083" width="11.54296875" style="29"/>
    <col min="5084" max="5084" width="51.54296875" style="29" customWidth="1"/>
    <col min="5085" max="5086" width="11.54296875" style="29"/>
    <col min="5087" max="5087" width="12" style="29" customWidth="1"/>
    <col min="5088" max="5339" width="11.54296875" style="29"/>
    <col min="5340" max="5340" width="51.54296875" style="29" customWidth="1"/>
    <col min="5341" max="5342" width="11.54296875" style="29"/>
    <col min="5343" max="5343" width="12" style="29" customWidth="1"/>
    <col min="5344" max="5595" width="11.54296875" style="29"/>
    <col min="5596" max="5596" width="51.54296875" style="29" customWidth="1"/>
    <col min="5597" max="5598" width="11.54296875" style="29"/>
    <col min="5599" max="5599" width="12" style="29" customWidth="1"/>
    <col min="5600" max="5851" width="11.54296875" style="29"/>
    <col min="5852" max="5852" width="51.54296875" style="29" customWidth="1"/>
    <col min="5853" max="5854" width="11.54296875" style="29"/>
    <col min="5855" max="5855" width="12" style="29" customWidth="1"/>
    <col min="5856" max="6107" width="11.54296875" style="29"/>
    <col min="6108" max="6108" width="51.54296875" style="29" customWidth="1"/>
    <col min="6109" max="6110" width="11.54296875" style="29"/>
    <col min="6111" max="6111" width="12" style="29" customWidth="1"/>
    <col min="6112" max="6363" width="11.54296875" style="29"/>
    <col min="6364" max="6364" width="51.54296875" style="29" customWidth="1"/>
    <col min="6365" max="6366" width="11.54296875" style="29"/>
    <col min="6367" max="6367" width="12" style="29" customWidth="1"/>
    <col min="6368" max="6619" width="11.54296875" style="29"/>
    <col min="6620" max="6620" width="51.54296875" style="29" customWidth="1"/>
    <col min="6621" max="6622" width="11.54296875" style="29"/>
    <col min="6623" max="6623" width="12" style="29" customWidth="1"/>
    <col min="6624" max="6875" width="11.54296875" style="29"/>
    <col min="6876" max="6876" width="51.54296875" style="29" customWidth="1"/>
    <col min="6877" max="6878" width="11.54296875" style="29"/>
    <col min="6879" max="6879" width="12" style="29" customWidth="1"/>
    <col min="6880" max="7131" width="11.54296875" style="29"/>
    <col min="7132" max="7132" width="51.54296875" style="29" customWidth="1"/>
    <col min="7133" max="7134" width="11.54296875" style="29"/>
    <col min="7135" max="7135" width="12" style="29" customWidth="1"/>
    <col min="7136" max="7387" width="11.54296875" style="29"/>
    <col min="7388" max="7388" width="51.54296875" style="29" customWidth="1"/>
    <col min="7389" max="7390" width="11.54296875" style="29"/>
    <col min="7391" max="7391" width="12" style="29" customWidth="1"/>
    <col min="7392" max="7643" width="11.54296875" style="29"/>
    <col min="7644" max="7644" width="51.54296875" style="29" customWidth="1"/>
    <col min="7645" max="7646" width="11.54296875" style="29"/>
    <col min="7647" max="7647" width="12" style="29" customWidth="1"/>
    <col min="7648" max="7899" width="11.54296875" style="29"/>
    <col min="7900" max="7900" width="51.54296875" style="29" customWidth="1"/>
    <col min="7901" max="7902" width="11.54296875" style="29"/>
    <col min="7903" max="7903" width="12" style="29" customWidth="1"/>
    <col min="7904" max="8155" width="11.54296875" style="29"/>
    <col min="8156" max="8156" width="51.54296875" style="29" customWidth="1"/>
    <col min="8157" max="8158" width="11.54296875" style="29"/>
    <col min="8159" max="8159" width="12" style="29" customWidth="1"/>
    <col min="8160" max="8411" width="11.54296875" style="29"/>
    <col min="8412" max="8412" width="51.54296875" style="29" customWidth="1"/>
    <col min="8413" max="8414" width="11.54296875" style="29"/>
    <col min="8415" max="8415" width="12" style="29" customWidth="1"/>
    <col min="8416" max="8667" width="11.54296875" style="29"/>
    <col min="8668" max="8668" width="51.54296875" style="29" customWidth="1"/>
    <col min="8669" max="8670" width="11.54296875" style="29"/>
    <col min="8671" max="8671" width="12" style="29" customWidth="1"/>
    <col min="8672" max="8923" width="11.54296875" style="29"/>
    <col min="8924" max="8924" width="51.54296875" style="29" customWidth="1"/>
    <col min="8925" max="8926" width="11.54296875" style="29"/>
    <col min="8927" max="8927" width="12" style="29" customWidth="1"/>
    <col min="8928" max="9179" width="11.54296875" style="29"/>
    <col min="9180" max="9180" width="51.54296875" style="29" customWidth="1"/>
    <col min="9181" max="9182" width="11.54296875" style="29"/>
    <col min="9183" max="9183" width="12" style="29" customWidth="1"/>
    <col min="9184" max="9435" width="11.54296875" style="29"/>
    <col min="9436" max="9436" width="51.54296875" style="29" customWidth="1"/>
    <col min="9437" max="9438" width="11.54296875" style="29"/>
    <col min="9439" max="9439" width="12" style="29" customWidth="1"/>
    <col min="9440" max="9691" width="11.54296875" style="29"/>
    <col min="9692" max="9692" width="51.54296875" style="29" customWidth="1"/>
    <col min="9693" max="9694" width="11.54296875" style="29"/>
    <col min="9695" max="9695" width="12" style="29" customWidth="1"/>
    <col min="9696" max="9947" width="11.54296875" style="29"/>
    <col min="9948" max="9948" width="51.54296875" style="29" customWidth="1"/>
    <col min="9949" max="9950" width="11.54296875" style="29"/>
    <col min="9951" max="9951" width="12" style="29" customWidth="1"/>
    <col min="9952" max="10203" width="11.54296875" style="29"/>
    <col min="10204" max="10204" width="51.54296875" style="29" customWidth="1"/>
    <col min="10205" max="10206" width="11.54296875" style="29"/>
    <col min="10207" max="10207" width="12" style="29" customWidth="1"/>
    <col min="10208" max="10459" width="11.54296875" style="29"/>
    <col min="10460" max="10460" width="51.54296875" style="29" customWidth="1"/>
    <col min="10461" max="10462" width="11.54296875" style="29"/>
    <col min="10463" max="10463" width="12" style="29" customWidth="1"/>
    <col min="10464" max="10715" width="11.54296875" style="29"/>
    <col min="10716" max="10716" width="51.54296875" style="29" customWidth="1"/>
    <col min="10717" max="10718" width="11.54296875" style="29"/>
    <col min="10719" max="10719" width="12" style="29" customWidth="1"/>
    <col min="10720" max="10971" width="11.54296875" style="29"/>
    <col min="10972" max="10972" width="51.54296875" style="29" customWidth="1"/>
    <col min="10973" max="10974" width="11.54296875" style="29"/>
    <col min="10975" max="10975" width="12" style="29" customWidth="1"/>
    <col min="10976" max="11227" width="11.54296875" style="29"/>
    <col min="11228" max="11228" width="51.54296875" style="29" customWidth="1"/>
    <col min="11229" max="11230" width="11.54296875" style="29"/>
    <col min="11231" max="11231" width="12" style="29" customWidth="1"/>
    <col min="11232" max="11483" width="11.54296875" style="29"/>
    <col min="11484" max="11484" width="51.54296875" style="29" customWidth="1"/>
    <col min="11485" max="11486" width="11.54296875" style="29"/>
    <col min="11487" max="11487" width="12" style="29" customWidth="1"/>
    <col min="11488" max="11739" width="11.54296875" style="29"/>
    <col min="11740" max="11740" width="51.54296875" style="29" customWidth="1"/>
    <col min="11741" max="11742" width="11.54296875" style="29"/>
    <col min="11743" max="11743" width="12" style="29" customWidth="1"/>
    <col min="11744" max="11995" width="11.54296875" style="29"/>
    <col min="11996" max="11996" width="51.54296875" style="29" customWidth="1"/>
    <col min="11997" max="11998" width="11.54296875" style="29"/>
    <col min="11999" max="11999" width="12" style="29" customWidth="1"/>
    <col min="12000" max="12251" width="11.54296875" style="29"/>
    <col min="12252" max="12252" width="51.54296875" style="29" customWidth="1"/>
    <col min="12253" max="12254" width="11.54296875" style="29"/>
    <col min="12255" max="12255" width="12" style="29" customWidth="1"/>
    <col min="12256" max="12507" width="11.54296875" style="29"/>
    <col min="12508" max="12508" width="51.54296875" style="29" customWidth="1"/>
    <col min="12509" max="12510" width="11.54296875" style="29"/>
    <col min="12511" max="12511" width="12" style="29" customWidth="1"/>
    <col min="12512" max="12763" width="11.54296875" style="29"/>
    <col min="12764" max="12764" width="51.54296875" style="29" customWidth="1"/>
    <col min="12765" max="12766" width="11.54296875" style="29"/>
    <col min="12767" max="12767" width="12" style="29" customWidth="1"/>
    <col min="12768" max="13019" width="11.54296875" style="29"/>
    <col min="13020" max="13020" width="51.54296875" style="29" customWidth="1"/>
    <col min="13021" max="13022" width="11.54296875" style="29"/>
    <col min="13023" max="13023" width="12" style="29" customWidth="1"/>
    <col min="13024" max="13275" width="11.54296875" style="29"/>
    <col min="13276" max="13276" width="51.54296875" style="29" customWidth="1"/>
    <col min="13277" max="13278" width="11.54296875" style="29"/>
    <col min="13279" max="13279" width="12" style="29" customWidth="1"/>
    <col min="13280" max="13531" width="11.54296875" style="29"/>
    <col min="13532" max="13532" width="51.54296875" style="29" customWidth="1"/>
    <col min="13533" max="13534" width="11.54296875" style="29"/>
    <col min="13535" max="13535" width="12" style="29" customWidth="1"/>
    <col min="13536" max="13787" width="11.54296875" style="29"/>
    <col min="13788" max="13788" width="51.54296875" style="29" customWidth="1"/>
    <col min="13789" max="13790" width="11.54296875" style="29"/>
    <col min="13791" max="13791" width="12" style="29" customWidth="1"/>
    <col min="13792" max="14043" width="11.54296875" style="29"/>
    <col min="14044" max="14044" width="51.54296875" style="29" customWidth="1"/>
    <col min="14045" max="14046" width="11.54296875" style="29"/>
    <col min="14047" max="14047" width="12" style="29" customWidth="1"/>
    <col min="14048" max="14299" width="11.54296875" style="29"/>
    <col min="14300" max="14300" width="51.54296875" style="29" customWidth="1"/>
    <col min="14301" max="14302" width="11.54296875" style="29"/>
    <col min="14303" max="14303" width="12" style="29" customWidth="1"/>
    <col min="14304" max="14555" width="11.54296875" style="29"/>
    <col min="14556" max="14556" width="51.54296875" style="29" customWidth="1"/>
    <col min="14557" max="14558" width="11.54296875" style="29"/>
    <col min="14559" max="14559" width="12" style="29" customWidth="1"/>
    <col min="14560" max="14811" width="11.54296875" style="29"/>
    <col min="14812" max="14812" width="51.54296875" style="29" customWidth="1"/>
    <col min="14813" max="14814" width="11.54296875" style="29"/>
    <col min="14815" max="14815" width="12" style="29" customWidth="1"/>
    <col min="14816" max="15067" width="11.54296875" style="29"/>
    <col min="15068" max="15068" width="51.54296875" style="29" customWidth="1"/>
    <col min="15069" max="15070" width="11.54296875" style="29"/>
    <col min="15071" max="15071" width="12" style="29" customWidth="1"/>
    <col min="15072" max="15323" width="11.54296875" style="29"/>
    <col min="15324" max="15324" width="51.54296875" style="29" customWidth="1"/>
    <col min="15325" max="15326" width="11.54296875" style="29"/>
    <col min="15327" max="15327" width="12" style="29" customWidth="1"/>
    <col min="15328" max="15579" width="11.54296875" style="29"/>
    <col min="15580" max="15580" width="51.54296875" style="29" customWidth="1"/>
    <col min="15581" max="15582" width="11.54296875" style="29"/>
    <col min="15583" max="15583" width="12" style="29" customWidth="1"/>
    <col min="15584" max="15835" width="11.54296875" style="29"/>
    <col min="15836" max="15836" width="51.54296875" style="29" customWidth="1"/>
    <col min="15837" max="15838" width="11.54296875" style="29"/>
    <col min="15839" max="15839" width="12" style="29" customWidth="1"/>
    <col min="15840" max="16091" width="11.54296875" style="29"/>
    <col min="16092" max="16092" width="51.54296875" style="29" customWidth="1"/>
    <col min="16093" max="16094" width="11.54296875" style="29"/>
    <col min="16095" max="16095" width="12" style="29" customWidth="1"/>
    <col min="16096" max="16384" width="11.54296875" style="29"/>
  </cols>
  <sheetData>
    <row r="1" spans="1:11" ht="75" customHeight="1" x14ac:dyDescent="0.35">
      <c r="A1" s="145"/>
      <c r="B1" s="145"/>
      <c r="C1" s="145"/>
      <c r="D1" s="145"/>
      <c r="E1" s="145"/>
      <c r="F1" s="145"/>
      <c r="G1" s="145"/>
      <c r="H1" s="145"/>
      <c r="I1" s="145"/>
      <c r="J1" s="145"/>
    </row>
    <row r="2" spans="1:11" ht="15" customHeight="1" x14ac:dyDescent="0.35">
      <c r="A2" s="146" t="str">
        <f>+Contents!A2</f>
        <v>Statistics about corporate insolvency in Australia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1" ht="25" customHeight="1" x14ac:dyDescent="0.35">
      <c r="A3" s="147" t="str">
        <f>Contents!A3</f>
        <v>Released: January 2023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1" ht="19.5" customHeight="1" x14ac:dyDescent="0.35">
      <c r="A4" s="144" t="s">
        <v>199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1" x14ac:dyDescent="0.35">
      <c r="A5" s="51"/>
      <c r="B5" s="148" t="s">
        <v>69</v>
      </c>
      <c r="C5" s="148"/>
      <c r="D5" s="148"/>
      <c r="E5" s="148"/>
      <c r="F5" s="148"/>
      <c r="G5" s="148"/>
      <c r="H5" s="148"/>
      <c r="I5" s="148"/>
      <c r="J5" s="148"/>
    </row>
    <row r="6" spans="1:11" ht="39.75" customHeight="1" x14ac:dyDescent="0.35">
      <c r="A6" s="53" t="s">
        <v>68</v>
      </c>
      <c r="B6" s="54" t="s">
        <v>18</v>
      </c>
      <c r="C6" s="54" t="s">
        <v>19</v>
      </c>
      <c r="D6" s="54" t="s">
        <v>20</v>
      </c>
      <c r="E6" s="54" t="s">
        <v>21</v>
      </c>
      <c r="F6" s="54" t="s">
        <v>22</v>
      </c>
      <c r="G6" s="54" t="s">
        <v>23</v>
      </c>
      <c r="H6" s="54" t="s">
        <v>24</v>
      </c>
      <c r="I6" s="54" t="s">
        <v>25</v>
      </c>
      <c r="J6" s="55" t="s">
        <v>71</v>
      </c>
    </row>
    <row r="7" spans="1:11" x14ac:dyDescent="0.35">
      <c r="A7" s="9" t="s">
        <v>3</v>
      </c>
      <c r="B7" s="13">
        <v>17</v>
      </c>
      <c r="C7" s="13">
        <v>338</v>
      </c>
      <c r="D7" s="13">
        <v>10</v>
      </c>
      <c r="E7" s="13">
        <v>177</v>
      </c>
      <c r="F7" s="13">
        <v>67</v>
      </c>
      <c r="G7" s="13">
        <v>4</v>
      </c>
      <c r="H7" s="13">
        <v>188</v>
      </c>
      <c r="I7" s="13">
        <v>79</v>
      </c>
      <c r="J7" s="14">
        <f t="shared" ref="J7:J30" si="0">SUM(B7:I7)</f>
        <v>880</v>
      </c>
    </row>
    <row r="8" spans="1:11" x14ac:dyDescent="0.35">
      <c r="A8" s="9" t="s">
        <v>145</v>
      </c>
      <c r="B8" s="13">
        <v>0</v>
      </c>
      <c r="C8" s="13">
        <v>18</v>
      </c>
      <c r="D8" s="13">
        <v>1</v>
      </c>
      <c r="E8" s="13">
        <v>7</v>
      </c>
      <c r="F8" s="13">
        <v>4</v>
      </c>
      <c r="G8" s="13">
        <v>0</v>
      </c>
      <c r="H8" s="13">
        <v>6</v>
      </c>
      <c r="I8" s="13">
        <v>3</v>
      </c>
      <c r="J8" s="14">
        <f t="shared" si="0"/>
        <v>39</v>
      </c>
    </row>
    <row r="9" spans="1:11" x14ac:dyDescent="0.35">
      <c r="A9" s="9" t="s">
        <v>4</v>
      </c>
      <c r="B9" s="13">
        <v>0</v>
      </c>
      <c r="C9" s="13">
        <v>28</v>
      </c>
      <c r="D9" s="13">
        <v>0</v>
      </c>
      <c r="E9" s="13">
        <v>16</v>
      </c>
      <c r="F9" s="13">
        <v>19</v>
      </c>
      <c r="G9" s="13">
        <v>1</v>
      </c>
      <c r="H9" s="13">
        <v>24</v>
      </c>
      <c r="I9" s="13">
        <v>7</v>
      </c>
      <c r="J9" s="14">
        <f t="shared" si="0"/>
        <v>95</v>
      </c>
    </row>
    <row r="10" spans="1:11" x14ac:dyDescent="0.35">
      <c r="A10" s="9" t="s">
        <v>5</v>
      </c>
      <c r="B10" s="13">
        <v>0</v>
      </c>
      <c r="C10" s="13">
        <v>21</v>
      </c>
      <c r="D10" s="13">
        <v>0</v>
      </c>
      <c r="E10" s="13">
        <v>8</v>
      </c>
      <c r="F10" s="13">
        <v>1</v>
      </c>
      <c r="G10" s="13">
        <v>0</v>
      </c>
      <c r="H10" s="13">
        <v>12</v>
      </c>
      <c r="I10" s="13">
        <v>11</v>
      </c>
      <c r="J10" s="14">
        <f t="shared" si="0"/>
        <v>53</v>
      </c>
    </row>
    <row r="11" spans="1:11" ht="13.15" customHeight="1" x14ac:dyDescent="0.35">
      <c r="A11" s="9" t="s">
        <v>0</v>
      </c>
      <c r="B11" s="13">
        <v>26</v>
      </c>
      <c r="C11" s="13">
        <v>577</v>
      </c>
      <c r="D11" s="13">
        <v>10</v>
      </c>
      <c r="E11" s="13">
        <v>264</v>
      </c>
      <c r="F11" s="13">
        <v>57</v>
      </c>
      <c r="G11" s="13">
        <v>3</v>
      </c>
      <c r="H11" s="13">
        <v>339</v>
      </c>
      <c r="I11" s="13">
        <v>109</v>
      </c>
      <c r="J11" s="14">
        <f t="shared" si="0"/>
        <v>1385</v>
      </c>
      <c r="K11" s="35"/>
    </row>
    <row r="12" spans="1:11" x14ac:dyDescent="0.35">
      <c r="A12" s="9" t="s">
        <v>6</v>
      </c>
      <c r="B12" s="13">
        <v>4</v>
      </c>
      <c r="C12" s="13">
        <v>21</v>
      </c>
      <c r="D12" s="13">
        <v>0</v>
      </c>
      <c r="E12" s="13">
        <v>8</v>
      </c>
      <c r="F12" s="13">
        <v>2</v>
      </c>
      <c r="G12" s="13">
        <v>1</v>
      </c>
      <c r="H12" s="13">
        <v>21</v>
      </c>
      <c r="I12" s="13">
        <v>5</v>
      </c>
      <c r="J12" s="14">
        <f t="shared" si="0"/>
        <v>62</v>
      </c>
    </row>
    <row r="13" spans="1:11" x14ac:dyDescent="0.35">
      <c r="A13" s="9" t="s">
        <v>7</v>
      </c>
      <c r="B13" s="13">
        <v>1</v>
      </c>
      <c r="C13" s="13">
        <v>34</v>
      </c>
      <c r="D13" s="13">
        <v>0</v>
      </c>
      <c r="E13" s="13">
        <v>32</v>
      </c>
      <c r="F13" s="13">
        <v>8</v>
      </c>
      <c r="G13" s="13">
        <v>1</v>
      </c>
      <c r="H13" s="13">
        <v>22</v>
      </c>
      <c r="I13" s="13">
        <v>17</v>
      </c>
      <c r="J13" s="14">
        <f t="shared" si="0"/>
        <v>115</v>
      </c>
    </row>
    <row r="14" spans="1:11" x14ac:dyDescent="0.35">
      <c r="A14" s="9" t="s">
        <v>170</v>
      </c>
      <c r="B14" s="13">
        <v>0</v>
      </c>
      <c r="C14" s="13">
        <v>7</v>
      </c>
      <c r="D14" s="13">
        <v>0</v>
      </c>
      <c r="E14" s="13">
        <v>3</v>
      </c>
      <c r="F14" s="13">
        <v>0</v>
      </c>
      <c r="G14" s="13">
        <v>0</v>
      </c>
      <c r="H14" s="13">
        <v>9</v>
      </c>
      <c r="I14" s="13">
        <v>2</v>
      </c>
      <c r="J14" s="14">
        <f t="shared" si="0"/>
        <v>21</v>
      </c>
    </row>
    <row r="15" spans="1:11" x14ac:dyDescent="0.35">
      <c r="A15" s="9" t="s">
        <v>172</v>
      </c>
      <c r="B15" s="13">
        <v>0</v>
      </c>
      <c r="C15" s="13"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4">
        <f t="shared" si="0"/>
        <v>1</v>
      </c>
    </row>
    <row r="16" spans="1:11" x14ac:dyDescent="0.35">
      <c r="A16" s="9" t="s">
        <v>169</v>
      </c>
      <c r="B16" s="13">
        <v>0</v>
      </c>
      <c r="C16" s="13">
        <v>0</v>
      </c>
      <c r="D16" s="13">
        <v>0</v>
      </c>
      <c r="E16" s="13">
        <v>2</v>
      </c>
      <c r="F16" s="13">
        <v>0</v>
      </c>
      <c r="G16" s="13">
        <v>0</v>
      </c>
      <c r="H16" s="13">
        <v>2</v>
      </c>
      <c r="I16" s="13">
        <v>1</v>
      </c>
      <c r="J16" s="14">
        <f t="shared" si="0"/>
        <v>5</v>
      </c>
    </row>
    <row r="17" spans="1:11" x14ac:dyDescent="0.35">
      <c r="A17" s="9" t="s">
        <v>168</v>
      </c>
      <c r="B17" s="13">
        <v>0</v>
      </c>
      <c r="C17" s="13">
        <v>14</v>
      </c>
      <c r="D17" s="13">
        <v>0</v>
      </c>
      <c r="E17" s="13">
        <v>6</v>
      </c>
      <c r="F17" s="13">
        <v>0</v>
      </c>
      <c r="G17" s="13">
        <v>0</v>
      </c>
      <c r="H17" s="13">
        <v>4</v>
      </c>
      <c r="I17" s="13">
        <v>1</v>
      </c>
      <c r="J17" s="14">
        <f t="shared" si="0"/>
        <v>25</v>
      </c>
    </row>
    <row r="18" spans="1:11" x14ac:dyDescent="0.35">
      <c r="A18" s="9" t="s">
        <v>167</v>
      </c>
      <c r="B18" s="13">
        <v>1</v>
      </c>
      <c r="C18" s="13">
        <v>25</v>
      </c>
      <c r="D18" s="13">
        <v>0</v>
      </c>
      <c r="E18" s="13">
        <v>22</v>
      </c>
      <c r="F18" s="13">
        <v>2</v>
      </c>
      <c r="G18" s="13">
        <v>0</v>
      </c>
      <c r="H18" s="13">
        <v>15</v>
      </c>
      <c r="I18" s="13">
        <v>15</v>
      </c>
      <c r="J18" s="14">
        <f t="shared" si="0"/>
        <v>80</v>
      </c>
    </row>
    <row r="19" spans="1:11" x14ac:dyDescent="0.35">
      <c r="A19" s="9" t="s">
        <v>171</v>
      </c>
      <c r="B19" s="13">
        <v>0</v>
      </c>
      <c r="C19" s="13">
        <v>2</v>
      </c>
      <c r="D19" s="13">
        <v>0</v>
      </c>
      <c r="E19" s="13">
        <v>1</v>
      </c>
      <c r="F19" s="13">
        <v>0</v>
      </c>
      <c r="G19" s="13">
        <v>0</v>
      </c>
      <c r="H19" s="13">
        <v>2</v>
      </c>
      <c r="I19" s="13">
        <v>0</v>
      </c>
      <c r="J19" s="14">
        <f t="shared" si="0"/>
        <v>5</v>
      </c>
    </row>
    <row r="20" spans="1:11" x14ac:dyDescent="0.35">
      <c r="A20" s="9" t="s">
        <v>8</v>
      </c>
      <c r="B20" s="13">
        <v>1</v>
      </c>
      <c r="C20" s="13">
        <v>20</v>
      </c>
      <c r="D20" s="13">
        <v>0</v>
      </c>
      <c r="E20" s="13">
        <v>14</v>
      </c>
      <c r="F20" s="13">
        <v>4</v>
      </c>
      <c r="G20" s="13">
        <v>2</v>
      </c>
      <c r="H20" s="13">
        <v>20</v>
      </c>
      <c r="I20" s="13">
        <v>4</v>
      </c>
      <c r="J20" s="14">
        <f t="shared" si="0"/>
        <v>65</v>
      </c>
    </row>
    <row r="21" spans="1:11" x14ac:dyDescent="0.35">
      <c r="A21" s="9" t="s">
        <v>9</v>
      </c>
      <c r="B21" s="13">
        <v>2</v>
      </c>
      <c r="C21" s="13">
        <v>31</v>
      </c>
      <c r="D21" s="13">
        <v>0</v>
      </c>
      <c r="E21" s="13">
        <v>12</v>
      </c>
      <c r="F21" s="13">
        <v>5</v>
      </c>
      <c r="G21" s="13">
        <v>0</v>
      </c>
      <c r="H21" s="13">
        <v>27</v>
      </c>
      <c r="I21" s="13">
        <v>6</v>
      </c>
      <c r="J21" s="14">
        <f t="shared" si="0"/>
        <v>83</v>
      </c>
    </row>
    <row r="22" spans="1:11" x14ac:dyDescent="0.35">
      <c r="A22" s="9" t="s">
        <v>1</v>
      </c>
      <c r="B22" s="13">
        <v>3</v>
      </c>
      <c r="C22" s="13">
        <v>54</v>
      </c>
      <c r="D22" s="13">
        <v>3</v>
      </c>
      <c r="E22" s="13">
        <v>38</v>
      </c>
      <c r="F22" s="13">
        <v>14</v>
      </c>
      <c r="G22" s="13">
        <v>2</v>
      </c>
      <c r="H22" s="13">
        <v>60</v>
      </c>
      <c r="I22" s="13">
        <v>8</v>
      </c>
      <c r="J22" s="14">
        <f t="shared" si="0"/>
        <v>182</v>
      </c>
    </row>
    <row r="23" spans="1:11" x14ac:dyDescent="0.35">
      <c r="A23" s="9" t="s">
        <v>2</v>
      </c>
      <c r="B23" s="13">
        <v>0</v>
      </c>
      <c r="C23" s="13">
        <v>15</v>
      </c>
      <c r="D23" s="13">
        <v>0</v>
      </c>
      <c r="E23" s="13">
        <v>12</v>
      </c>
      <c r="F23" s="13">
        <v>1</v>
      </c>
      <c r="G23" s="13">
        <v>1</v>
      </c>
      <c r="H23" s="13">
        <v>8</v>
      </c>
      <c r="I23" s="13">
        <v>16</v>
      </c>
      <c r="J23" s="14">
        <f t="shared" si="0"/>
        <v>53</v>
      </c>
    </row>
    <row r="24" spans="1:11" x14ac:dyDescent="0.35">
      <c r="A24" s="9" t="s">
        <v>10</v>
      </c>
      <c r="B24" s="13">
        <v>16</v>
      </c>
      <c r="C24" s="13">
        <v>714</v>
      </c>
      <c r="D24" s="13">
        <v>7</v>
      </c>
      <c r="E24" s="13">
        <v>271</v>
      </c>
      <c r="F24" s="13">
        <v>50</v>
      </c>
      <c r="G24" s="13">
        <v>5</v>
      </c>
      <c r="H24" s="13">
        <v>436</v>
      </c>
      <c r="I24" s="13">
        <v>138</v>
      </c>
      <c r="J24" s="14">
        <f t="shared" si="0"/>
        <v>1637</v>
      </c>
      <c r="K24" s="35"/>
    </row>
    <row r="25" spans="1:11" x14ac:dyDescent="0.35">
      <c r="A25" s="9" t="s">
        <v>11</v>
      </c>
      <c r="B25" s="13">
        <v>1</v>
      </c>
      <c r="C25" s="13">
        <v>25</v>
      </c>
      <c r="D25" s="13">
        <v>0</v>
      </c>
      <c r="E25" s="13">
        <v>30</v>
      </c>
      <c r="F25" s="13">
        <v>6</v>
      </c>
      <c r="G25" s="13">
        <v>0</v>
      </c>
      <c r="H25" s="13">
        <v>29</v>
      </c>
      <c r="I25" s="13">
        <v>10</v>
      </c>
      <c r="J25" s="14">
        <f t="shared" si="0"/>
        <v>101</v>
      </c>
    </row>
    <row r="26" spans="1:11" x14ac:dyDescent="0.35">
      <c r="A26" s="9" t="s">
        <v>12</v>
      </c>
      <c r="B26" s="13">
        <v>0</v>
      </c>
      <c r="C26" s="13">
        <v>2</v>
      </c>
      <c r="D26" s="13">
        <v>0</v>
      </c>
      <c r="E26" s="13">
        <v>1</v>
      </c>
      <c r="F26" s="13">
        <v>0</v>
      </c>
      <c r="G26" s="13">
        <v>0</v>
      </c>
      <c r="H26" s="13">
        <v>1</v>
      </c>
      <c r="I26" s="13">
        <v>1</v>
      </c>
      <c r="J26" s="14">
        <f t="shared" si="0"/>
        <v>5</v>
      </c>
    </row>
    <row r="27" spans="1:11" x14ac:dyDescent="0.35">
      <c r="A27" s="9" t="s">
        <v>13</v>
      </c>
      <c r="B27" s="13">
        <v>1</v>
      </c>
      <c r="C27" s="13">
        <v>43</v>
      </c>
      <c r="D27" s="13">
        <v>0</v>
      </c>
      <c r="E27" s="13">
        <v>37</v>
      </c>
      <c r="F27" s="13">
        <v>6</v>
      </c>
      <c r="G27" s="13">
        <v>0</v>
      </c>
      <c r="H27" s="13">
        <v>26</v>
      </c>
      <c r="I27" s="13">
        <v>22</v>
      </c>
      <c r="J27" s="14">
        <f t="shared" si="0"/>
        <v>135</v>
      </c>
    </row>
    <row r="28" spans="1:11" x14ac:dyDescent="0.35">
      <c r="A28" s="9" t="s">
        <v>14</v>
      </c>
      <c r="B28" s="13">
        <v>7</v>
      </c>
      <c r="C28" s="13">
        <v>149</v>
      </c>
      <c r="D28" s="13">
        <v>2</v>
      </c>
      <c r="E28" s="13">
        <v>91</v>
      </c>
      <c r="F28" s="13">
        <v>22</v>
      </c>
      <c r="G28" s="13">
        <v>5</v>
      </c>
      <c r="H28" s="13">
        <v>95</v>
      </c>
      <c r="I28" s="13">
        <v>51</v>
      </c>
      <c r="J28" s="14">
        <f t="shared" si="0"/>
        <v>422</v>
      </c>
    </row>
    <row r="29" spans="1:11" x14ac:dyDescent="0.35">
      <c r="A29" s="9" t="s">
        <v>15</v>
      </c>
      <c r="B29" s="13">
        <v>3</v>
      </c>
      <c r="C29" s="13">
        <v>108</v>
      </c>
      <c r="D29" s="13">
        <v>2</v>
      </c>
      <c r="E29" s="13">
        <v>67</v>
      </c>
      <c r="F29" s="13">
        <v>14</v>
      </c>
      <c r="G29" s="13">
        <v>1</v>
      </c>
      <c r="H29" s="13">
        <v>79</v>
      </c>
      <c r="I29" s="13">
        <v>19</v>
      </c>
      <c r="J29" s="14">
        <f t="shared" si="0"/>
        <v>293</v>
      </c>
    </row>
    <row r="30" spans="1:11" x14ac:dyDescent="0.35">
      <c r="A30" s="9" t="s">
        <v>16</v>
      </c>
      <c r="B30" s="13">
        <v>1</v>
      </c>
      <c r="C30" s="13">
        <v>38</v>
      </c>
      <c r="D30" s="13">
        <v>1</v>
      </c>
      <c r="E30" s="13">
        <v>20</v>
      </c>
      <c r="F30" s="13">
        <v>5</v>
      </c>
      <c r="G30" s="13">
        <v>0</v>
      </c>
      <c r="H30" s="13">
        <v>37</v>
      </c>
      <c r="I30" s="13">
        <v>9</v>
      </c>
      <c r="J30" s="14">
        <f t="shared" si="0"/>
        <v>111</v>
      </c>
    </row>
    <row r="31" spans="1:11" x14ac:dyDescent="0.35">
      <c r="A31" s="56" t="s">
        <v>17</v>
      </c>
      <c r="B31" s="92">
        <f>SUM(B7:B30)</f>
        <v>84</v>
      </c>
      <c r="C31" s="92">
        <f t="shared" ref="C31:I31" si="1">SUM(C7:C30)</f>
        <v>2285</v>
      </c>
      <c r="D31" s="92">
        <f t="shared" si="1"/>
        <v>36</v>
      </c>
      <c r="E31" s="92">
        <f t="shared" si="1"/>
        <v>1139</v>
      </c>
      <c r="F31" s="92">
        <f t="shared" si="1"/>
        <v>287</v>
      </c>
      <c r="G31" s="92">
        <f t="shared" si="1"/>
        <v>26</v>
      </c>
      <c r="H31" s="92">
        <f t="shared" si="1"/>
        <v>1462</v>
      </c>
      <c r="I31" s="92">
        <f t="shared" si="1"/>
        <v>534</v>
      </c>
      <c r="J31" s="92">
        <f>SUM(J7:J30)</f>
        <v>5853</v>
      </c>
      <c r="K31" s="35"/>
    </row>
    <row r="32" spans="1:11" x14ac:dyDescent="0.35">
      <c r="A32" s="135"/>
      <c r="C32" s="35"/>
      <c r="E32" s="35"/>
      <c r="H32" s="35"/>
    </row>
    <row r="33" spans="1:1" x14ac:dyDescent="0.35">
      <c r="A33" s="135" t="s">
        <v>177</v>
      </c>
    </row>
    <row r="34" spans="1:1" x14ac:dyDescent="0.35">
      <c r="A34" s="135"/>
    </row>
    <row r="35" spans="1:1" customFormat="1" x14ac:dyDescent="0.35">
      <c r="A35" s="12" t="s">
        <v>142</v>
      </c>
    </row>
  </sheetData>
  <sortState xmlns:xlrd2="http://schemas.microsoft.com/office/spreadsheetml/2017/richdata2" ref="N7:N30">
    <sortCondition ref="N7:N30"/>
  </sortState>
  <mergeCells count="5">
    <mergeCell ref="A4:J4"/>
    <mergeCell ref="A1:J1"/>
    <mergeCell ref="A2:J2"/>
    <mergeCell ref="A3:J3"/>
    <mergeCell ref="B5:J5"/>
  </mergeCells>
  <hyperlinks>
    <hyperlink ref="A35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8"/>
  <sheetViews>
    <sheetView topLeftCell="A4" zoomScaleNormal="100" workbookViewId="0">
      <selection activeCell="A2" sqref="A2:G2"/>
    </sheetView>
  </sheetViews>
  <sheetFormatPr defaultColWidth="11.54296875" defaultRowHeight="14.5" x14ac:dyDescent="0.35"/>
  <cols>
    <col min="1" max="1" width="32.26953125" customWidth="1"/>
    <col min="2" max="7" width="10.7265625" customWidth="1"/>
    <col min="221" max="221" width="51.54296875" customWidth="1"/>
    <col min="224" max="224" width="12" customWidth="1"/>
    <col min="477" max="477" width="51.54296875" customWidth="1"/>
    <col min="480" max="480" width="12" customWidth="1"/>
    <col min="733" max="733" width="51.54296875" customWidth="1"/>
    <col min="736" max="736" width="12" customWidth="1"/>
    <col min="989" max="989" width="51.54296875" customWidth="1"/>
    <col min="992" max="992" width="12" customWidth="1"/>
    <col min="1245" max="1245" width="51.54296875" customWidth="1"/>
    <col min="1248" max="1248" width="12" customWidth="1"/>
    <col min="1501" max="1501" width="51.54296875" customWidth="1"/>
    <col min="1504" max="1504" width="12" customWidth="1"/>
    <col min="1757" max="1757" width="51.54296875" customWidth="1"/>
    <col min="1760" max="1760" width="12" customWidth="1"/>
    <col min="2013" max="2013" width="51.54296875" customWidth="1"/>
    <col min="2016" max="2016" width="12" customWidth="1"/>
    <col min="2269" max="2269" width="51.54296875" customWidth="1"/>
    <col min="2272" max="2272" width="12" customWidth="1"/>
    <col min="2525" max="2525" width="51.54296875" customWidth="1"/>
    <col min="2528" max="2528" width="12" customWidth="1"/>
    <col min="2781" max="2781" width="51.54296875" customWidth="1"/>
    <col min="2784" max="2784" width="12" customWidth="1"/>
    <col min="3037" max="3037" width="51.54296875" customWidth="1"/>
    <col min="3040" max="3040" width="12" customWidth="1"/>
    <col min="3293" max="3293" width="51.54296875" customWidth="1"/>
    <col min="3296" max="3296" width="12" customWidth="1"/>
    <col min="3549" max="3549" width="51.54296875" customWidth="1"/>
    <col min="3552" max="3552" width="12" customWidth="1"/>
    <col min="3805" max="3805" width="51.54296875" customWidth="1"/>
    <col min="3808" max="3808" width="12" customWidth="1"/>
    <col min="4061" max="4061" width="51.54296875" customWidth="1"/>
    <col min="4064" max="4064" width="12" customWidth="1"/>
    <col min="4317" max="4317" width="51.54296875" customWidth="1"/>
    <col min="4320" max="4320" width="12" customWidth="1"/>
    <col min="4573" max="4573" width="51.54296875" customWidth="1"/>
    <col min="4576" max="4576" width="12" customWidth="1"/>
    <col min="4829" max="4829" width="51.54296875" customWidth="1"/>
    <col min="4832" max="4832" width="12" customWidth="1"/>
    <col min="5085" max="5085" width="51.54296875" customWidth="1"/>
    <col min="5088" max="5088" width="12" customWidth="1"/>
    <col min="5341" max="5341" width="51.54296875" customWidth="1"/>
    <col min="5344" max="5344" width="12" customWidth="1"/>
    <col min="5597" max="5597" width="51.54296875" customWidth="1"/>
    <col min="5600" max="5600" width="12" customWidth="1"/>
    <col min="5853" max="5853" width="51.54296875" customWidth="1"/>
    <col min="5856" max="5856" width="12" customWidth="1"/>
    <col min="6109" max="6109" width="51.54296875" customWidth="1"/>
    <col min="6112" max="6112" width="12" customWidth="1"/>
    <col min="6365" max="6365" width="51.54296875" customWidth="1"/>
    <col min="6368" max="6368" width="12" customWidth="1"/>
    <col min="6621" max="6621" width="51.54296875" customWidth="1"/>
    <col min="6624" max="6624" width="12" customWidth="1"/>
    <col min="6877" max="6877" width="51.54296875" customWidth="1"/>
    <col min="6880" max="6880" width="12" customWidth="1"/>
    <col min="7133" max="7133" width="51.54296875" customWidth="1"/>
    <col min="7136" max="7136" width="12" customWidth="1"/>
    <col min="7389" max="7389" width="51.54296875" customWidth="1"/>
    <col min="7392" max="7392" width="12" customWidth="1"/>
    <col min="7645" max="7645" width="51.54296875" customWidth="1"/>
    <col min="7648" max="7648" width="12" customWidth="1"/>
    <col min="7901" max="7901" width="51.54296875" customWidth="1"/>
    <col min="7904" max="7904" width="12" customWidth="1"/>
    <col min="8157" max="8157" width="51.54296875" customWidth="1"/>
    <col min="8160" max="8160" width="12" customWidth="1"/>
    <col min="8413" max="8413" width="51.54296875" customWidth="1"/>
    <col min="8416" max="8416" width="12" customWidth="1"/>
    <col min="8669" max="8669" width="51.54296875" customWidth="1"/>
    <col min="8672" max="8672" width="12" customWidth="1"/>
    <col min="8925" max="8925" width="51.54296875" customWidth="1"/>
    <col min="8928" max="8928" width="12" customWidth="1"/>
    <col min="9181" max="9181" width="51.54296875" customWidth="1"/>
    <col min="9184" max="9184" width="12" customWidth="1"/>
    <col min="9437" max="9437" width="51.54296875" customWidth="1"/>
    <col min="9440" max="9440" width="12" customWidth="1"/>
    <col min="9693" max="9693" width="51.54296875" customWidth="1"/>
    <col min="9696" max="9696" width="12" customWidth="1"/>
    <col min="9949" max="9949" width="51.54296875" customWidth="1"/>
    <col min="9952" max="9952" width="12" customWidth="1"/>
    <col min="10205" max="10205" width="51.54296875" customWidth="1"/>
    <col min="10208" max="10208" width="12" customWidth="1"/>
    <col min="10461" max="10461" width="51.54296875" customWidth="1"/>
    <col min="10464" max="10464" width="12" customWidth="1"/>
    <col min="10717" max="10717" width="51.54296875" customWidth="1"/>
    <col min="10720" max="10720" width="12" customWidth="1"/>
    <col min="10973" max="10973" width="51.54296875" customWidth="1"/>
    <col min="10976" max="10976" width="12" customWidth="1"/>
    <col min="11229" max="11229" width="51.54296875" customWidth="1"/>
    <col min="11232" max="11232" width="12" customWidth="1"/>
    <col min="11485" max="11485" width="51.54296875" customWidth="1"/>
    <col min="11488" max="11488" width="12" customWidth="1"/>
    <col min="11741" max="11741" width="51.54296875" customWidth="1"/>
    <col min="11744" max="11744" width="12" customWidth="1"/>
    <col min="11997" max="11997" width="51.54296875" customWidth="1"/>
    <col min="12000" max="12000" width="12" customWidth="1"/>
    <col min="12253" max="12253" width="51.54296875" customWidth="1"/>
    <col min="12256" max="12256" width="12" customWidth="1"/>
    <col min="12509" max="12509" width="51.54296875" customWidth="1"/>
    <col min="12512" max="12512" width="12" customWidth="1"/>
    <col min="12765" max="12765" width="51.54296875" customWidth="1"/>
    <col min="12768" max="12768" width="12" customWidth="1"/>
    <col min="13021" max="13021" width="51.54296875" customWidth="1"/>
    <col min="13024" max="13024" width="12" customWidth="1"/>
    <col min="13277" max="13277" width="51.54296875" customWidth="1"/>
    <col min="13280" max="13280" width="12" customWidth="1"/>
    <col min="13533" max="13533" width="51.54296875" customWidth="1"/>
    <col min="13536" max="13536" width="12" customWidth="1"/>
    <col min="13789" max="13789" width="51.54296875" customWidth="1"/>
    <col min="13792" max="13792" width="12" customWidth="1"/>
    <col min="14045" max="14045" width="51.54296875" customWidth="1"/>
    <col min="14048" max="14048" width="12" customWidth="1"/>
    <col min="14301" max="14301" width="51.54296875" customWidth="1"/>
    <col min="14304" max="14304" width="12" customWidth="1"/>
    <col min="14557" max="14557" width="51.54296875" customWidth="1"/>
    <col min="14560" max="14560" width="12" customWidth="1"/>
    <col min="14813" max="14813" width="51.54296875" customWidth="1"/>
    <col min="14816" max="14816" width="12" customWidth="1"/>
    <col min="15069" max="15069" width="51.54296875" customWidth="1"/>
    <col min="15072" max="15072" width="12" customWidth="1"/>
    <col min="15325" max="15325" width="51.54296875" customWidth="1"/>
    <col min="15328" max="15328" width="12" customWidth="1"/>
    <col min="15581" max="15581" width="51.54296875" customWidth="1"/>
    <col min="15584" max="15584" width="12" customWidth="1"/>
    <col min="15837" max="15837" width="51.54296875" customWidth="1"/>
    <col min="15840" max="15840" width="12" customWidth="1"/>
    <col min="16093" max="16093" width="51.54296875" customWidth="1"/>
    <col min="16096" max="16096" width="12" customWidth="1"/>
  </cols>
  <sheetData>
    <row r="1" spans="1:9" ht="75" customHeight="1" x14ac:dyDescent="0.35">
      <c r="A1" s="150"/>
      <c r="B1" s="150"/>
      <c r="C1" s="150"/>
      <c r="D1" s="150"/>
      <c r="E1" s="150"/>
      <c r="F1" s="150"/>
      <c r="G1" s="150"/>
    </row>
    <row r="2" spans="1:9" ht="15" customHeight="1" x14ac:dyDescent="0.35">
      <c r="A2" s="146" t="str">
        <f>+Contents!A2</f>
        <v>Statistics about corporate insolvency in Australia</v>
      </c>
      <c r="B2" s="146"/>
      <c r="C2" s="146"/>
      <c r="D2" s="146"/>
      <c r="E2" s="146"/>
      <c r="F2" s="146"/>
      <c r="G2" s="146"/>
    </row>
    <row r="3" spans="1:9" ht="25" customHeight="1" x14ac:dyDescent="0.35">
      <c r="A3" s="151" t="str">
        <f>Contents!A3</f>
        <v>Released: January 2023</v>
      </c>
      <c r="B3" s="151"/>
      <c r="C3" s="151"/>
      <c r="D3" s="151"/>
      <c r="E3" s="151"/>
      <c r="F3" s="151"/>
      <c r="G3" s="151"/>
    </row>
    <row r="4" spans="1:9" s="29" customFormat="1" ht="31.5" customHeight="1" x14ac:dyDescent="0.35">
      <c r="A4" s="152" t="s">
        <v>200</v>
      </c>
      <c r="B4" s="152"/>
      <c r="C4" s="152"/>
      <c r="D4" s="152"/>
      <c r="E4" s="152"/>
      <c r="F4" s="152"/>
      <c r="G4" s="152"/>
    </row>
    <row r="5" spans="1:9" s="29" customFormat="1" x14ac:dyDescent="0.35">
      <c r="A5" s="149" t="s">
        <v>68</v>
      </c>
      <c r="B5" s="148" t="s">
        <v>138</v>
      </c>
      <c r="C5" s="148"/>
      <c r="D5" s="148"/>
      <c r="E5" s="148"/>
      <c r="F5" s="148"/>
      <c r="G5" s="148"/>
    </row>
    <row r="6" spans="1:9" s="29" customFormat="1" ht="25.5" customHeight="1" x14ac:dyDescent="0.35">
      <c r="A6" s="149"/>
      <c r="B6" s="54" t="s">
        <v>28</v>
      </c>
      <c r="C6" s="54" t="s">
        <v>29</v>
      </c>
      <c r="D6" s="54" t="s">
        <v>30</v>
      </c>
      <c r="E6" s="54" t="s">
        <v>31</v>
      </c>
      <c r="F6" s="54" t="s">
        <v>27</v>
      </c>
      <c r="G6" s="55" t="s">
        <v>71</v>
      </c>
    </row>
    <row r="7" spans="1:9" s="29" customFormat="1" x14ac:dyDescent="0.35">
      <c r="A7" s="9" t="s">
        <v>3</v>
      </c>
      <c r="B7" s="13">
        <v>529</v>
      </c>
      <c r="C7" s="13">
        <v>173</v>
      </c>
      <c r="D7" s="13">
        <v>42</v>
      </c>
      <c r="E7" s="13">
        <v>2</v>
      </c>
      <c r="F7" s="13">
        <v>134</v>
      </c>
      <c r="G7" s="14">
        <f>SUM(B7:F7)</f>
        <v>880</v>
      </c>
      <c r="I7" s="14"/>
    </row>
    <row r="8" spans="1:9" s="29" customFormat="1" x14ac:dyDescent="0.35">
      <c r="A8" s="9" t="s">
        <v>145</v>
      </c>
      <c r="B8" s="13">
        <v>26</v>
      </c>
      <c r="C8" s="13">
        <v>4</v>
      </c>
      <c r="D8" s="13">
        <v>1</v>
      </c>
      <c r="E8" s="13">
        <v>0</v>
      </c>
      <c r="F8" s="13">
        <v>8</v>
      </c>
      <c r="G8" s="14">
        <f t="shared" ref="G8:G30" si="0">SUM(B8:F8)</f>
        <v>39</v>
      </c>
      <c r="I8" s="14"/>
    </row>
    <row r="9" spans="1:9" s="29" customFormat="1" x14ac:dyDescent="0.35">
      <c r="A9" s="9" t="s">
        <v>4</v>
      </c>
      <c r="B9" s="13">
        <v>61</v>
      </c>
      <c r="C9" s="13">
        <v>10</v>
      </c>
      <c r="D9" s="13">
        <v>3</v>
      </c>
      <c r="E9" s="13">
        <v>0</v>
      </c>
      <c r="F9" s="13">
        <v>21</v>
      </c>
      <c r="G9" s="14">
        <f t="shared" si="0"/>
        <v>95</v>
      </c>
      <c r="I9" s="14"/>
    </row>
    <row r="10" spans="1:9" s="29" customFormat="1" x14ac:dyDescent="0.35">
      <c r="A10" s="9" t="s">
        <v>5</v>
      </c>
      <c r="B10" s="13">
        <v>42</v>
      </c>
      <c r="C10" s="13">
        <v>4</v>
      </c>
      <c r="D10" s="13">
        <v>0</v>
      </c>
      <c r="E10" s="13">
        <v>0</v>
      </c>
      <c r="F10" s="13">
        <v>7</v>
      </c>
      <c r="G10" s="14">
        <f t="shared" si="0"/>
        <v>53</v>
      </c>
      <c r="I10" s="14"/>
    </row>
    <row r="11" spans="1:9" s="29" customFormat="1" ht="13.15" customHeight="1" x14ac:dyDescent="0.35">
      <c r="A11" s="9" t="s">
        <v>0</v>
      </c>
      <c r="B11" s="13">
        <v>911</v>
      </c>
      <c r="C11" s="13">
        <v>201</v>
      </c>
      <c r="D11" s="13">
        <v>56</v>
      </c>
      <c r="E11" s="13">
        <v>2</v>
      </c>
      <c r="F11" s="13">
        <v>215</v>
      </c>
      <c r="G11" s="14">
        <f t="shared" si="0"/>
        <v>1385</v>
      </c>
      <c r="I11" s="14"/>
    </row>
    <row r="12" spans="1:9" s="29" customFormat="1" x14ac:dyDescent="0.35">
      <c r="A12" s="9" t="s">
        <v>6</v>
      </c>
      <c r="B12" s="13">
        <v>42</v>
      </c>
      <c r="C12" s="13">
        <v>10</v>
      </c>
      <c r="D12" s="13">
        <v>7</v>
      </c>
      <c r="E12" s="13">
        <v>0</v>
      </c>
      <c r="F12" s="13">
        <v>3</v>
      </c>
      <c r="G12" s="14">
        <f t="shared" si="0"/>
        <v>62</v>
      </c>
      <c r="I12" s="14"/>
    </row>
    <row r="13" spans="1:9" s="29" customFormat="1" x14ac:dyDescent="0.35">
      <c r="A13" s="9" t="s">
        <v>7</v>
      </c>
      <c r="B13" s="13">
        <v>77</v>
      </c>
      <c r="C13" s="13">
        <v>16</v>
      </c>
      <c r="D13" s="13">
        <v>6</v>
      </c>
      <c r="E13" s="13">
        <v>0</v>
      </c>
      <c r="F13" s="13">
        <v>16</v>
      </c>
      <c r="G13" s="14">
        <f t="shared" si="0"/>
        <v>115</v>
      </c>
      <c r="I13" s="14"/>
    </row>
    <row r="14" spans="1:9" s="29" customFormat="1" x14ac:dyDescent="0.35">
      <c r="A14" s="9" t="s">
        <v>96</v>
      </c>
      <c r="B14" s="13">
        <v>20</v>
      </c>
      <c r="C14" s="13">
        <v>0</v>
      </c>
      <c r="D14" s="13">
        <v>1</v>
      </c>
      <c r="E14" s="13">
        <v>0</v>
      </c>
      <c r="F14" s="13">
        <v>0</v>
      </c>
      <c r="G14" s="14">
        <f t="shared" si="0"/>
        <v>21</v>
      </c>
      <c r="I14" s="14"/>
    </row>
    <row r="15" spans="1:9" s="29" customFormat="1" x14ac:dyDescent="0.35">
      <c r="A15" s="9" t="s">
        <v>166</v>
      </c>
      <c r="B15" s="13">
        <v>1</v>
      </c>
      <c r="C15" s="13">
        <v>0</v>
      </c>
      <c r="D15" s="13">
        <v>0</v>
      </c>
      <c r="E15" s="13">
        <v>0</v>
      </c>
      <c r="F15" s="13">
        <v>0</v>
      </c>
      <c r="G15" s="14">
        <f t="shared" si="0"/>
        <v>1</v>
      </c>
      <c r="I15" s="14"/>
    </row>
    <row r="16" spans="1:9" s="29" customFormat="1" x14ac:dyDescent="0.35">
      <c r="A16" s="9" t="s">
        <v>97</v>
      </c>
      <c r="B16" s="13">
        <v>4</v>
      </c>
      <c r="C16" s="13">
        <v>0</v>
      </c>
      <c r="D16" s="13">
        <v>0</v>
      </c>
      <c r="E16" s="13">
        <v>0</v>
      </c>
      <c r="F16" s="13">
        <v>1</v>
      </c>
      <c r="G16" s="14">
        <f t="shared" si="0"/>
        <v>5</v>
      </c>
      <c r="I16" s="14"/>
    </row>
    <row r="17" spans="1:9" s="29" customFormat="1" x14ac:dyDescent="0.35">
      <c r="A17" s="9" t="s">
        <v>98</v>
      </c>
      <c r="B17" s="13">
        <v>21</v>
      </c>
      <c r="C17" s="13">
        <v>2</v>
      </c>
      <c r="D17" s="13">
        <v>0</v>
      </c>
      <c r="E17" s="13">
        <v>0</v>
      </c>
      <c r="F17" s="13">
        <v>2</v>
      </c>
      <c r="G17" s="14">
        <f t="shared" si="0"/>
        <v>25</v>
      </c>
      <c r="I17" s="14"/>
    </row>
    <row r="18" spans="1:9" s="29" customFormat="1" x14ac:dyDescent="0.35">
      <c r="A18" s="9" t="s">
        <v>99</v>
      </c>
      <c r="B18" s="13">
        <v>60</v>
      </c>
      <c r="C18" s="13">
        <v>4</v>
      </c>
      <c r="D18" s="13">
        <v>3</v>
      </c>
      <c r="E18" s="13">
        <v>0</v>
      </c>
      <c r="F18" s="13">
        <v>13</v>
      </c>
      <c r="G18" s="14">
        <f t="shared" si="0"/>
        <v>80</v>
      </c>
      <c r="I18" s="14"/>
    </row>
    <row r="19" spans="1:9" s="29" customFormat="1" x14ac:dyDescent="0.35">
      <c r="A19" s="9" t="s">
        <v>100</v>
      </c>
      <c r="B19" s="13">
        <v>4</v>
      </c>
      <c r="C19" s="13">
        <v>0</v>
      </c>
      <c r="D19" s="13">
        <v>0</v>
      </c>
      <c r="E19" s="13">
        <v>0</v>
      </c>
      <c r="F19" s="13">
        <v>1</v>
      </c>
      <c r="G19" s="14">
        <f t="shared" si="0"/>
        <v>5</v>
      </c>
      <c r="I19" s="14"/>
    </row>
    <row r="20" spans="1:9" s="29" customFormat="1" x14ac:dyDescent="0.35">
      <c r="A20" s="9" t="s">
        <v>8</v>
      </c>
      <c r="B20" s="13">
        <v>41</v>
      </c>
      <c r="C20" s="13">
        <v>10</v>
      </c>
      <c r="D20" s="13">
        <v>7</v>
      </c>
      <c r="E20" s="13">
        <v>0</v>
      </c>
      <c r="F20" s="13">
        <v>7</v>
      </c>
      <c r="G20" s="14">
        <f t="shared" si="0"/>
        <v>65</v>
      </c>
      <c r="I20" s="14"/>
    </row>
    <row r="21" spans="1:9" s="29" customFormat="1" x14ac:dyDescent="0.35">
      <c r="A21" s="9" t="s">
        <v>9</v>
      </c>
      <c r="B21" s="13">
        <v>55</v>
      </c>
      <c r="C21" s="13">
        <v>13</v>
      </c>
      <c r="D21" s="13">
        <v>7</v>
      </c>
      <c r="E21" s="13">
        <v>0</v>
      </c>
      <c r="F21" s="13">
        <v>8</v>
      </c>
      <c r="G21" s="14">
        <f t="shared" si="0"/>
        <v>83</v>
      </c>
      <c r="I21" s="14"/>
    </row>
    <row r="22" spans="1:9" s="29" customFormat="1" x14ac:dyDescent="0.35">
      <c r="A22" s="9" t="s">
        <v>1</v>
      </c>
      <c r="B22" s="13">
        <v>96</v>
      </c>
      <c r="C22" s="13">
        <v>50</v>
      </c>
      <c r="D22" s="13">
        <v>18</v>
      </c>
      <c r="E22" s="13">
        <v>0</v>
      </c>
      <c r="F22" s="13">
        <v>18</v>
      </c>
      <c r="G22" s="14">
        <f t="shared" si="0"/>
        <v>182</v>
      </c>
      <c r="I22" s="14"/>
    </row>
    <row r="23" spans="1:9" s="29" customFormat="1" x14ac:dyDescent="0.35">
      <c r="A23" s="9" t="s">
        <v>2</v>
      </c>
      <c r="B23" s="13">
        <v>38</v>
      </c>
      <c r="C23" s="13">
        <v>4</v>
      </c>
      <c r="D23" s="13">
        <v>3</v>
      </c>
      <c r="E23" s="13">
        <v>1</v>
      </c>
      <c r="F23" s="13">
        <v>7</v>
      </c>
      <c r="G23" s="14">
        <f t="shared" si="0"/>
        <v>53</v>
      </c>
      <c r="I23" s="14"/>
    </row>
    <row r="24" spans="1:9" s="29" customFormat="1" x14ac:dyDescent="0.35">
      <c r="A24" s="9" t="s">
        <v>10</v>
      </c>
      <c r="B24" s="13">
        <v>1034</v>
      </c>
      <c r="C24" s="13">
        <v>169</v>
      </c>
      <c r="D24" s="13">
        <v>46</v>
      </c>
      <c r="E24" s="13">
        <v>5</v>
      </c>
      <c r="F24" s="13">
        <v>383</v>
      </c>
      <c r="G24" s="14">
        <f t="shared" si="0"/>
        <v>1637</v>
      </c>
      <c r="I24" s="14"/>
    </row>
    <row r="25" spans="1:9" s="29" customFormat="1" x14ac:dyDescent="0.35">
      <c r="A25" s="9" t="s">
        <v>11</v>
      </c>
      <c r="B25" s="13">
        <v>76</v>
      </c>
      <c r="C25" s="13">
        <v>13</v>
      </c>
      <c r="D25" s="13">
        <v>4</v>
      </c>
      <c r="E25" s="13">
        <v>0</v>
      </c>
      <c r="F25" s="13">
        <v>8</v>
      </c>
      <c r="G25" s="14">
        <f t="shared" si="0"/>
        <v>101</v>
      </c>
      <c r="I25" s="14"/>
    </row>
    <row r="26" spans="1:9" s="29" customFormat="1" x14ac:dyDescent="0.35">
      <c r="A26" s="9" t="s">
        <v>12</v>
      </c>
      <c r="B26" s="13">
        <v>4</v>
      </c>
      <c r="C26" s="13">
        <v>0</v>
      </c>
      <c r="D26" s="13">
        <v>1</v>
      </c>
      <c r="E26" s="13">
        <v>0</v>
      </c>
      <c r="F26" s="13">
        <v>0</v>
      </c>
      <c r="G26" s="14">
        <f t="shared" si="0"/>
        <v>5</v>
      </c>
      <c r="I26" s="14"/>
    </row>
    <row r="27" spans="1:9" s="29" customFormat="1" x14ac:dyDescent="0.35">
      <c r="A27" s="9" t="s">
        <v>13</v>
      </c>
      <c r="B27" s="13">
        <v>102</v>
      </c>
      <c r="C27" s="13">
        <v>12</v>
      </c>
      <c r="D27" s="13">
        <v>3</v>
      </c>
      <c r="E27" s="13">
        <v>0</v>
      </c>
      <c r="F27" s="13">
        <v>18</v>
      </c>
      <c r="G27" s="14">
        <f t="shared" si="0"/>
        <v>135</v>
      </c>
      <c r="I27" s="14"/>
    </row>
    <row r="28" spans="1:9" s="29" customFormat="1" x14ac:dyDescent="0.35">
      <c r="A28" s="9" t="s">
        <v>14</v>
      </c>
      <c r="B28" s="13">
        <v>289</v>
      </c>
      <c r="C28" s="13">
        <v>60</v>
      </c>
      <c r="D28" s="13">
        <v>18</v>
      </c>
      <c r="E28" s="13">
        <v>1</v>
      </c>
      <c r="F28" s="13">
        <v>54</v>
      </c>
      <c r="G28" s="14">
        <f t="shared" si="0"/>
        <v>422</v>
      </c>
      <c r="I28" s="14"/>
    </row>
    <row r="29" spans="1:9" s="29" customFormat="1" x14ac:dyDescent="0.35">
      <c r="A29" s="9" t="s">
        <v>15</v>
      </c>
      <c r="B29" s="13">
        <v>173</v>
      </c>
      <c r="C29" s="13">
        <v>43</v>
      </c>
      <c r="D29" s="13">
        <v>18</v>
      </c>
      <c r="E29" s="13">
        <v>0</v>
      </c>
      <c r="F29" s="13">
        <v>59</v>
      </c>
      <c r="G29" s="14">
        <f t="shared" si="0"/>
        <v>293</v>
      </c>
      <c r="I29" s="14"/>
    </row>
    <row r="30" spans="1:9" s="29" customFormat="1" x14ac:dyDescent="0.35">
      <c r="A30" s="9" t="s">
        <v>16</v>
      </c>
      <c r="B30" s="13">
        <v>76</v>
      </c>
      <c r="C30" s="13">
        <v>21</v>
      </c>
      <c r="D30" s="13">
        <v>5</v>
      </c>
      <c r="E30" s="13">
        <v>0</v>
      </c>
      <c r="F30" s="13">
        <v>9</v>
      </c>
      <c r="G30" s="14">
        <f t="shared" si="0"/>
        <v>111</v>
      </c>
      <c r="I30" s="14"/>
    </row>
    <row r="31" spans="1:9" s="29" customFormat="1" x14ac:dyDescent="0.35">
      <c r="A31" s="56" t="s">
        <v>17</v>
      </c>
      <c r="B31" s="92">
        <f>SUM(B7:B30)</f>
        <v>3782</v>
      </c>
      <c r="C31" s="92">
        <f t="shared" ref="C31:G31" si="1">SUM(C7:C30)</f>
        <v>819</v>
      </c>
      <c r="D31" s="92">
        <f t="shared" si="1"/>
        <v>249</v>
      </c>
      <c r="E31" s="92">
        <f t="shared" si="1"/>
        <v>11</v>
      </c>
      <c r="F31" s="92">
        <f t="shared" si="1"/>
        <v>992</v>
      </c>
      <c r="G31" s="92">
        <f t="shared" si="1"/>
        <v>5853</v>
      </c>
    </row>
    <row r="32" spans="1:9" s="29" customFormat="1" ht="30" customHeight="1" x14ac:dyDescent="0.35">
      <c r="A32" s="153"/>
      <c r="B32" s="153"/>
      <c r="C32" s="153"/>
      <c r="D32" s="153"/>
      <c r="E32" s="153"/>
      <c r="F32" s="153"/>
      <c r="G32" s="153"/>
    </row>
    <row r="33" spans="1:8" s="29" customFormat="1" ht="31.5" customHeight="1" x14ac:dyDescent="0.35">
      <c r="A33" s="152" t="s">
        <v>201</v>
      </c>
      <c r="B33" s="152"/>
      <c r="C33" s="152"/>
      <c r="D33" s="152"/>
      <c r="E33" s="152"/>
      <c r="F33" s="152"/>
      <c r="G33" s="152"/>
    </row>
    <row r="34" spans="1:8" s="29" customFormat="1" x14ac:dyDescent="0.35">
      <c r="A34" s="149" t="s">
        <v>69</v>
      </c>
      <c r="B34" s="148" t="s">
        <v>70</v>
      </c>
      <c r="C34" s="148"/>
      <c r="D34" s="148"/>
      <c r="E34" s="148"/>
      <c r="F34" s="148"/>
      <c r="G34" s="148"/>
    </row>
    <row r="35" spans="1:8" s="29" customFormat="1" ht="25" customHeight="1" x14ac:dyDescent="0.35">
      <c r="A35" s="149"/>
      <c r="B35" s="54" t="s">
        <v>28</v>
      </c>
      <c r="C35" s="54" t="s">
        <v>29</v>
      </c>
      <c r="D35" s="54" t="s">
        <v>30</v>
      </c>
      <c r="E35" s="54" t="s">
        <v>31</v>
      </c>
      <c r="F35" s="54" t="s">
        <v>27</v>
      </c>
      <c r="G35" s="55" t="s">
        <v>17</v>
      </c>
    </row>
    <row r="36" spans="1:8" s="29" customFormat="1" x14ac:dyDescent="0.35">
      <c r="A36" s="9" t="s">
        <v>18</v>
      </c>
      <c r="B36" s="13">
        <v>56</v>
      </c>
      <c r="C36" s="13">
        <v>13</v>
      </c>
      <c r="D36" s="13">
        <v>4</v>
      </c>
      <c r="E36" s="13">
        <v>2</v>
      </c>
      <c r="F36" s="13">
        <v>9</v>
      </c>
      <c r="G36" s="14">
        <f t="shared" ref="G36:G43" si="2">SUM(B36:F36)</f>
        <v>84</v>
      </c>
    </row>
    <row r="37" spans="1:8" s="29" customFormat="1" x14ac:dyDescent="0.35">
      <c r="A37" s="9" t="s">
        <v>19</v>
      </c>
      <c r="B37" s="13">
        <v>1390</v>
      </c>
      <c r="C37" s="13">
        <v>301</v>
      </c>
      <c r="D37" s="13">
        <v>91</v>
      </c>
      <c r="E37" s="13">
        <v>3</v>
      </c>
      <c r="F37" s="13">
        <v>500</v>
      </c>
      <c r="G37" s="14">
        <f t="shared" si="2"/>
        <v>2285</v>
      </c>
    </row>
    <row r="38" spans="1:8" s="29" customFormat="1" x14ac:dyDescent="0.35">
      <c r="A38" s="9" t="s">
        <v>20</v>
      </c>
      <c r="B38" s="13">
        <v>25</v>
      </c>
      <c r="C38" s="13">
        <v>5</v>
      </c>
      <c r="D38" s="13">
        <v>2</v>
      </c>
      <c r="E38" s="13">
        <v>0</v>
      </c>
      <c r="F38" s="13">
        <v>4</v>
      </c>
      <c r="G38" s="14">
        <f t="shared" si="2"/>
        <v>36</v>
      </c>
    </row>
    <row r="39" spans="1:8" s="29" customFormat="1" x14ac:dyDescent="0.35">
      <c r="A39" s="9" t="s">
        <v>21</v>
      </c>
      <c r="B39" s="13">
        <v>759</v>
      </c>
      <c r="C39" s="13">
        <v>154</v>
      </c>
      <c r="D39" s="13">
        <v>50</v>
      </c>
      <c r="E39" s="13">
        <v>2</v>
      </c>
      <c r="F39" s="13">
        <v>174</v>
      </c>
      <c r="G39" s="14">
        <f t="shared" si="2"/>
        <v>1139</v>
      </c>
    </row>
    <row r="40" spans="1:8" s="29" customFormat="1" ht="13.15" customHeight="1" x14ac:dyDescent="0.35">
      <c r="A40" s="9" t="s">
        <v>22</v>
      </c>
      <c r="B40" s="13">
        <v>210</v>
      </c>
      <c r="C40" s="13">
        <v>40</v>
      </c>
      <c r="D40" s="13">
        <v>11</v>
      </c>
      <c r="E40" s="13">
        <v>1</v>
      </c>
      <c r="F40" s="13">
        <v>25</v>
      </c>
      <c r="G40" s="14">
        <f t="shared" si="2"/>
        <v>287</v>
      </c>
    </row>
    <row r="41" spans="1:8" s="29" customFormat="1" x14ac:dyDescent="0.35">
      <c r="A41" s="9" t="s">
        <v>23</v>
      </c>
      <c r="B41" s="13">
        <v>16</v>
      </c>
      <c r="C41" s="13">
        <v>6</v>
      </c>
      <c r="D41" s="13">
        <v>3</v>
      </c>
      <c r="E41" s="13">
        <v>0</v>
      </c>
      <c r="F41" s="13">
        <v>1</v>
      </c>
      <c r="G41" s="14">
        <f t="shared" si="2"/>
        <v>26</v>
      </c>
    </row>
    <row r="42" spans="1:8" s="29" customFormat="1" x14ac:dyDescent="0.35">
      <c r="A42" s="9" t="s">
        <v>24</v>
      </c>
      <c r="B42" s="13">
        <v>975</v>
      </c>
      <c r="C42" s="13">
        <v>213</v>
      </c>
      <c r="D42" s="13">
        <v>60</v>
      </c>
      <c r="E42" s="13">
        <v>2</v>
      </c>
      <c r="F42" s="13">
        <v>212</v>
      </c>
      <c r="G42" s="14">
        <f t="shared" si="2"/>
        <v>1462</v>
      </c>
    </row>
    <row r="43" spans="1:8" s="29" customFormat="1" x14ac:dyDescent="0.35">
      <c r="A43" s="9" t="s">
        <v>25</v>
      </c>
      <c r="B43" s="13">
        <v>351</v>
      </c>
      <c r="C43" s="13">
        <v>87</v>
      </c>
      <c r="D43" s="13">
        <v>28</v>
      </c>
      <c r="E43" s="13">
        <v>1</v>
      </c>
      <c r="F43" s="13">
        <v>67</v>
      </c>
      <c r="G43" s="14">
        <f t="shared" si="2"/>
        <v>534</v>
      </c>
    </row>
    <row r="44" spans="1:8" s="29" customFormat="1" x14ac:dyDescent="0.35">
      <c r="A44" s="56" t="s">
        <v>17</v>
      </c>
      <c r="B44" s="92">
        <f t="shared" ref="B44:G44" si="3">SUM(B36:B43)</f>
        <v>3782</v>
      </c>
      <c r="C44" s="92">
        <f t="shared" si="3"/>
        <v>819</v>
      </c>
      <c r="D44" s="92">
        <f t="shared" si="3"/>
        <v>249</v>
      </c>
      <c r="E44" s="92">
        <f t="shared" si="3"/>
        <v>11</v>
      </c>
      <c r="F44" s="92">
        <f t="shared" si="3"/>
        <v>992</v>
      </c>
      <c r="G44" s="92">
        <f t="shared" si="3"/>
        <v>5853</v>
      </c>
    </row>
    <row r="45" spans="1:8" x14ac:dyDescent="0.35">
      <c r="A45" s="9"/>
      <c r="B45" s="29"/>
      <c r="C45" s="29"/>
      <c r="D45" s="29"/>
      <c r="E45" s="29"/>
      <c r="F45" s="29"/>
      <c r="G45" s="29"/>
      <c r="H45" s="29"/>
    </row>
    <row r="46" spans="1:8" x14ac:dyDescent="0.35">
      <c r="A46" s="9" t="str">
        <f>+'3.1.1'!A33</f>
        <v>Note: Statistics up to 27 March 2020 by region are based upon 'registered office'.</v>
      </c>
      <c r="B46" s="9"/>
      <c r="C46" s="9"/>
      <c r="D46" s="9"/>
      <c r="E46" s="9"/>
      <c r="F46" s="9"/>
      <c r="G46" s="9"/>
    </row>
    <row r="47" spans="1:8" x14ac:dyDescent="0.35">
      <c r="A47" s="133"/>
      <c r="B47" s="133"/>
      <c r="C47" s="133"/>
      <c r="D47" s="133"/>
      <c r="E47" s="133"/>
      <c r="F47" s="133"/>
      <c r="G47" s="133"/>
    </row>
    <row r="48" spans="1:8" x14ac:dyDescent="0.35">
      <c r="A48" s="12" t="s">
        <v>142</v>
      </c>
    </row>
  </sheetData>
  <mergeCells count="10">
    <mergeCell ref="B34:G34"/>
    <mergeCell ref="A5:A6"/>
    <mergeCell ref="A34:A35"/>
    <mergeCell ref="A1:G1"/>
    <mergeCell ref="A2:G2"/>
    <mergeCell ref="A3:G3"/>
    <mergeCell ref="A4:G4"/>
    <mergeCell ref="A33:G33"/>
    <mergeCell ref="B5:G5"/>
    <mergeCell ref="A32:G32"/>
  </mergeCells>
  <hyperlinks>
    <hyperlink ref="A48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2"/>
  <rowBreaks count="1" manualBreakCount="1">
    <brk id="31" max="6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zoomScaleNormal="100" workbookViewId="0">
      <selection sqref="A1:O1"/>
    </sheetView>
  </sheetViews>
  <sheetFormatPr defaultColWidth="11.54296875" defaultRowHeight="14.5" x14ac:dyDescent="0.35"/>
  <cols>
    <col min="1" max="1" width="32.26953125" customWidth="1"/>
    <col min="2" max="15" width="10.7265625" customWidth="1"/>
    <col min="191" max="191" width="51.54296875" customWidth="1"/>
    <col min="194" max="194" width="12" customWidth="1"/>
    <col min="447" max="447" width="51.54296875" customWidth="1"/>
    <col min="450" max="450" width="12" customWidth="1"/>
    <col min="703" max="703" width="51.54296875" customWidth="1"/>
    <col min="706" max="706" width="12" customWidth="1"/>
    <col min="959" max="959" width="51.54296875" customWidth="1"/>
    <col min="962" max="962" width="12" customWidth="1"/>
    <col min="1215" max="1215" width="51.54296875" customWidth="1"/>
    <col min="1218" max="1218" width="12" customWidth="1"/>
    <col min="1471" max="1471" width="51.54296875" customWidth="1"/>
    <col min="1474" max="1474" width="12" customWidth="1"/>
    <col min="1727" max="1727" width="51.54296875" customWidth="1"/>
    <col min="1730" max="1730" width="12" customWidth="1"/>
    <col min="1983" max="1983" width="51.54296875" customWidth="1"/>
    <col min="1986" max="1986" width="12" customWidth="1"/>
    <col min="2239" max="2239" width="51.54296875" customWidth="1"/>
    <col min="2242" max="2242" width="12" customWidth="1"/>
    <col min="2495" max="2495" width="51.54296875" customWidth="1"/>
    <col min="2498" max="2498" width="12" customWidth="1"/>
    <col min="2751" max="2751" width="51.54296875" customWidth="1"/>
    <col min="2754" max="2754" width="12" customWidth="1"/>
    <col min="3007" max="3007" width="51.54296875" customWidth="1"/>
    <col min="3010" max="3010" width="12" customWidth="1"/>
    <col min="3263" max="3263" width="51.54296875" customWidth="1"/>
    <col min="3266" max="3266" width="12" customWidth="1"/>
    <col min="3519" max="3519" width="51.54296875" customWidth="1"/>
    <col min="3522" max="3522" width="12" customWidth="1"/>
    <col min="3775" max="3775" width="51.54296875" customWidth="1"/>
    <col min="3778" max="3778" width="12" customWidth="1"/>
    <col min="4031" max="4031" width="51.54296875" customWidth="1"/>
    <col min="4034" max="4034" width="12" customWidth="1"/>
    <col min="4287" max="4287" width="51.54296875" customWidth="1"/>
    <col min="4290" max="4290" width="12" customWidth="1"/>
    <col min="4543" max="4543" width="51.54296875" customWidth="1"/>
    <col min="4546" max="4546" width="12" customWidth="1"/>
    <col min="4799" max="4799" width="51.54296875" customWidth="1"/>
    <col min="4802" max="4802" width="12" customWidth="1"/>
    <col min="5055" max="5055" width="51.54296875" customWidth="1"/>
    <col min="5058" max="5058" width="12" customWidth="1"/>
    <col min="5311" max="5311" width="51.54296875" customWidth="1"/>
    <col min="5314" max="5314" width="12" customWidth="1"/>
    <col min="5567" max="5567" width="51.54296875" customWidth="1"/>
    <col min="5570" max="5570" width="12" customWidth="1"/>
    <col min="5823" max="5823" width="51.54296875" customWidth="1"/>
    <col min="5826" max="5826" width="12" customWidth="1"/>
    <col min="6079" max="6079" width="51.54296875" customWidth="1"/>
    <col min="6082" max="6082" width="12" customWidth="1"/>
    <col min="6335" max="6335" width="51.54296875" customWidth="1"/>
    <col min="6338" max="6338" width="12" customWidth="1"/>
    <col min="6591" max="6591" width="51.54296875" customWidth="1"/>
    <col min="6594" max="6594" width="12" customWidth="1"/>
    <col min="6847" max="6847" width="51.54296875" customWidth="1"/>
    <col min="6850" max="6850" width="12" customWidth="1"/>
    <col min="7103" max="7103" width="51.54296875" customWidth="1"/>
    <col min="7106" max="7106" width="12" customWidth="1"/>
    <col min="7359" max="7359" width="51.54296875" customWidth="1"/>
    <col min="7362" max="7362" width="12" customWidth="1"/>
    <col min="7615" max="7615" width="51.54296875" customWidth="1"/>
    <col min="7618" max="7618" width="12" customWidth="1"/>
    <col min="7871" max="7871" width="51.54296875" customWidth="1"/>
    <col min="7874" max="7874" width="12" customWidth="1"/>
    <col min="8127" max="8127" width="51.54296875" customWidth="1"/>
    <col min="8130" max="8130" width="12" customWidth="1"/>
    <col min="8383" max="8383" width="51.54296875" customWidth="1"/>
    <col min="8386" max="8386" width="12" customWidth="1"/>
    <col min="8639" max="8639" width="51.54296875" customWidth="1"/>
    <col min="8642" max="8642" width="12" customWidth="1"/>
    <col min="8895" max="8895" width="51.54296875" customWidth="1"/>
    <col min="8898" max="8898" width="12" customWidth="1"/>
    <col min="9151" max="9151" width="51.54296875" customWidth="1"/>
    <col min="9154" max="9154" width="12" customWidth="1"/>
    <col min="9407" max="9407" width="51.54296875" customWidth="1"/>
    <col min="9410" max="9410" width="12" customWidth="1"/>
    <col min="9663" max="9663" width="51.54296875" customWidth="1"/>
    <col min="9666" max="9666" width="12" customWidth="1"/>
    <col min="9919" max="9919" width="51.54296875" customWidth="1"/>
    <col min="9922" max="9922" width="12" customWidth="1"/>
    <col min="10175" max="10175" width="51.54296875" customWidth="1"/>
    <col min="10178" max="10178" width="12" customWidth="1"/>
    <col min="10431" max="10431" width="51.54296875" customWidth="1"/>
    <col min="10434" max="10434" width="12" customWidth="1"/>
    <col min="10687" max="10687" width="51.54296875" customWidth="1"/>
    <col min="10690" max="10690" width="12" customWidth="1"/>
    <col min="10943" max="10943" width="51.54296875" customWidth="1"/>
    <col min="10946" max="10946" width="12" customWidth="1"/>
    <col min="11199" max="11199" width="51.54296875" customWidth="1"/>
    <col min="11202" max="11202" width="12" customWidth="1"/>
    <col min="11455" max="11455" width="51.54296875" customWidth="1"/>
    <col min="11458" max="11458" width="12" customWidth="1"/>
    <col min="11711" max="11711" width="51.54296875" customWidth="1"/>
    <col min="11714" max="11714" width="12" customWidth="1"/>
    <col min="11967" max="11967" width="51.54296875" customWidth="1"/>
    <col min="11970" max="11970" width="12" customWidth="1"/>
    <col min="12223" max="12223" width="51.54296875" customWidth="1"/>
    <col min="12226" max="12226" width="12" customWidth="1"/>
    <col min="12479" max="12479" width="51.54296875" customWidth="1"/>
    <col min="12482" max="12482" width="12" customWidth="1"/>
    <col min="12735" max="12735" width="51.54296875" customWidth="1"/>
    <col min="12738" max="12738" width="12" customWidth="1"/>
    <col min="12991" max="12991" width="51.54296875" customWidth="1"/>
    <col min="12994" max="12994" width="12" customWidth="1"/>
    <col min="13247" max="13247" width="51.54296875" customWidth="1"/>
    <col min="13250" max="13250" width="12" customWidth="1"/>
    <col min="13503" max="13503" width="51.54296875" customWidth="1"/>
    <col min="13506" max="13506" width="12" customWidth="1"/>
    <col min="13759" max="13759" width="51.54296875" customWidth="1"/>
    <col min="13762" max="13762" width="12" customWidth="1"/>
    <col min="14015" max="14015" width="51.54296875" customWidth="1"/>
    <col min="14018" max="14018" width="12" customWidth="1"/>
    <col min="14271" max="14271" width="51.54296875" customWidth="1"/>
    <col min="14274" max="14274" width="12" customWidth="1"/>
    <col min="14527" max="14527" width="51.54296875" customWidth="1"/>
    <col min="14530" max="14530" width="12" customWidth="1"/>
    <col min="14783" max="14783" width="51.54296875" customWidth="1"/>
    <col min="14786" max="14786" width="12" customWidth="1"/>
    <col min="15039" max="15039" width="51.54296875" customWidth="1"/>
    <col min="15042" max="15042" width="12" customWidth="1"/>
    <col min="15295" max="15295" width="51.54296875" customWidth="1"/>
    <col min="15298" max="15298" width="12" customWidth="1"/>
    <col min="15551" max="15551" width="51.54296875" customWidth="1"/>
    <col min="15554" max="15554" width="12" customWidth="1"/>
    <col min="15807" max="15807" width="51.54296875" customWidth="1"/>
    <col min="15810" max="15810" width="12" customWidth="1"/>
    <col min="16063" max="16063" width="51.54296875" customWidth="1"/>
    <col min="16066" max="16066" width="12" customWidth="1"/>
  </cols>
  <sheetData>
    <row r="1" spans="1:18" ht="75" customHeight="1" x14ac:dyDescent="0.3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8" ht="15" customHeight="1" x14ac:dyDescent="0.35">
      <c r="A2" s="146" t="str">
        <f>+Contents!A2</f>
        <v>Statistics about corporate insolvency in Australia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8" ht="25" customHeight="1" x14ac:dyDescent="0.35">
      <c r="A3" s="151" t="str">
        <f>Contents!A3</f>
        <v>Released: January 2023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8" ht="24" customHeight="1" x14ac:dyDescent="0.35">
      <c r="A4" s="152" t="s">
        <v>202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8" x14ac:dyDescent="0.35">
      <c r="A5" s="149" t="s">
        <v>68</v>
      </c>
      <c r="B5" s="148" t="s">
        <v>146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8" s="29" customFormat="1" ht="41.5" x14ac:dyDescent="0.35">
      <c r="A6" s="149"/>
      <c r="B6" s="54" t="s">
        <v>32</v>
      </c>
      <c r="C6" s="54" t="s">
        <v>33</v>
      </c>
      <c r="D6" s="54" t="s">
        <v>34</v>
      </c>
      <c r="E6" s="54" t="s">
        <v>35</v>
      </c>
      <c r="F6" s="54" t="s">
        <v>36</v>
      </c>
      <c r="G6" s="54" t="s">
        <v>37</v>
      </c>
      <c r="H6" s="54" t="s">
        <v>38</v>
      </c>
      <c r="I6" s="54" t="s">
        <v>39</v>
      </c>
      <c r="J6" s="54" t="s">
        <v>40</v>
      </c>
      <c r="K6" s="54" t="s">
        <v>41</v>
      </c>
      <c r="L6" s="54" t="s">
        <v>42</v>
      </c>
      <c r="M6" s="54" t="s">
        <v>43</v>
      </c>
      <c r="N6" s="54" t="s">
        <v>44</v>
      </c>
      <c r="O6" s="55" t="s">
        <v>139</v>
      </c>
    </row>
    <row r="7" spans="1:18" s="29" customFormat="1" x14ac:dyDescent="0.35">
      <c r="A7" s="9" t="s">
        <v>3</v>
      </c>
      <c r="B7" s="54">
        <v>257</v>
      </c>
      <c r="C7" s="54">
        <v>325</v>
      </c>
      <c r="D7" s="54">
        <v>26</v>
      </c>
      <c r="E7" s="54">
        <v>379</v>
      </c>
      <c r="F7" s="54">
        <v>496</v>
      </c>
      <c r="G7" s="54">
        <v>143</v>
      </c>
      <c r="H7" s="54">
        <v>4</v>
      </c>
      <c r="I7" s="54">
        <v>2</v>
      </c>
      <c r="J7" s="54">
        <v>4</v>
      </c>
      <c r="K7" s="54">
        <v>18</v>
      </c>
      <c r="L7" s="54">
        <v>480</v>
      </c>
      <c r="M7" s="54">
        <v>3</v>
      </c>
      <c r="N7" s="54">
        <v>287</v>
      </c>
      <c r="O7" s="14">
        <f>SUM(B7:N7)</f>
        <v>2424</v>
      </c>
      <c r="R7" s="35"/>
    </row>
    <row r="8" spans="1:18" s="29" customFormat="1" x14ac:dyDescent="0.35">
      <c r="A8" s="9" t="s">
        <v>145</v>
      </c>
      <c r="B8" s="54">
        <v>3</v>
      </c>
      <c r="C8" s="54">
        <v>15</v>
      </c>
      <c r="D8" s="54">
        <v>4</v>
      </c>
      <c r="E8" s="54">
        <v>21</v>
      </c>
      <c r="F8" s="54">
        <v>19</v>
      </c>
      <c r="G8" s="54">
        <v>1</v>
      </c>
      <c r="H8" s="54">
        <v>0</v>
      </c>
      <c r="I8" s="54">
        <v>0</v>
      </c>
      <c r="J8" s="54">
        <v>0</v>
      </c>
      <c r="K8" s="54">
        <v>0</v>
      </c>
      <c r="L8" s="54">
        <v>12</v>
      </c>
      <c r="M8" s="54">
        <v>1</v>
      </c>
      <c r="N8" s="54">
        <v>16</v>
      </c>
      <c r="O8" s="14">
        <f t="shared" ref="O8:O30" si="0">SUM(B8:N8)</f>
        <v>92</v>
      </c>
      <c r="R8" s="35"/>
    </row>
    <row r="9" spans="1:18" s="29" customFormat="1" x14ac:dyDescent="0.35">
      <c r="A9" s="9" t="s">
        <v>4</v>
      </c>
      <c r="B9" s="54">
        <v>16</v>
      </c>
      <c r="C9" s="54">
        <v>43</v>
      </c>
      <c r="D9" s="54">
        <v>8</v>
      </c>
      <c r="E9" s="54">
        <v>41</v>
      </c>
      <c r="F9" s="54">
        <v>43</v>
      </c>
      <c r="G9" s="54">
        <v>15</v>
      </c>
      <c r="H9" s="54">
        <v>5</v>
      </c>
      <c r="I9" s="54">
        <v>6</v>
      </c>
      <c r="J9" s="54">
        <v>0</v>
      </c>
      <c r="K9" s="54">
        <v>4</v>
      </c>
      <c r="L9" s="54">
        <v>28</v>
      </c>
      <c r="M9" s="54">
        <v>0</v>
      </c>
      <c r="N9" s="54">
        <v>45</v>
      </c>
      <c r="O9" s="14">
        <f t="shared" si="0"/>
        <v>254</v>
      </c>
      <c r="R9" s="35"/>
    </row>
    <row r="10" spans="1:18" s="29" customFormat="1" x14ac:dyDescent="0.35">
      <c r="A10" s="9" t="s">
        <v>5</v>
      </c>
      <c r="B10" s="54">
        <v>11</v>
      </c>
      <c r="C10" s="54">
        <v>14</v>
      </c>
      <c r="D10" s="54">
        <v>3</v>
      </c>
      <c r="E10" s="54">
        <v>30</v>
      </c>
      <c r="F10" s="54">
        <v>29</v>
      </c>
      <c r="G10" s="54">
        <v>11</v>
      </c>
      <c r="H10" s="54">
        <v>0</v>
      </c>
      <c r="I10" s="54">
        <v>1</v>
      </c>
      <c r="J10" s="54">
        <v>1</v>
      </c>
      <c r="K10" s="54">
        <v>1</v>
      </c>
      <c r="L10" s="54">
        <v>29</v>
      </c>
      <c r="M10" s="54">
        <v>0</v>
      </c>
      <c r="N10" s="54">
        <v>26</v>
      </c>
      <c r="O10" s="14">
        <f t="shared" si="0"/>
        <v>156</v>
      </c>
      <c r="R10" s="35"/>
    </row>
    <row r="11" spans="1:18" s="29" customFormat="1" ht="13.15" customHeight="1" x14ac:dyDescent="0.35">
      <c r="A11" s="9" t="s">
        <v>0</v>
      </c>
      <c r="B11" s="54">
        <v>326</v>
      </c>
      <c r="C11" s="54">
        <v>531</v>
      </c>
      <c r="D11" s="54">
        <v>258</v>
      </c>
      <c r="E11" s="54">
        <v>619</v>
      </c>
      <c r="F11" s="54">
        <v>756</v>
      </c>
      <c r="G11" s="54">
        <v>127</v>
      </c>
      <c r="H11" s="54">
        <v>6</v>
      </c>
      <c r="I11" s="54">
        <v>26</v>
      </c>
      <c r="J11" s="54">
        <v>0</v>
      </c>
      <c r="K11" s="54">
        <v>54</v>
      </c>
      <c r="L11" s="54">
        <v>522</v>
      </c>
      <c r="M11" s="54">
        <v>12</v>
      </c>
      <c r="N11" s="54">
        <v>535</v>
      </c>
      <c r="O11" s="14">
        <f t="shared" si="0"/>
        <v>3772</v>
      </c>
      <c r="R11" s="35"/>
    </row>
    <row r="12" spans="1:18" s="29" customFormat="1" x14ac:dyDescent="0.35">
      <c r="A12" s="9" t="s">
        <v>6</v>
      </c>
      <c r="B12" s="54">
        <v>11</v>
      </c>
      <c r="C12" s="54">
        <v>23</v>
      </c>
      <c r="D12" s="54">
        <v>9</v>
      </c>
      <c r="E12" s="54">
        <v>27</v>
      </c>
      <c r="F12" s="54">
        <v>32</v>
      </c>
      <c r="G12" s="54">
        <v>5</v>
      </c>
      <c r="H12" s="54">
        <v>0</v>
      </c>
      <c r="I12" s="54">
        <v>4</v>
      </c>
      <c r="J12" s="54">
        <v>0</v>
      </c>
      <c r="K12" s="54">
        <v>1</v>
      </c>
      <c r="L12" s="54">
        <v>20</v>
      </c>
      <c r="M12" s="54">
        <v>5</v>
      </c>
      <c r="N12" s="54">
        <v>27</v>
      </c>
      <c r="O12" s="14">
        <f t="shared" si="0"/>
        <v>164</v>
      </c>
      <c r="R12" s="35"/>
    </row>
    <row r="13" spans="1:18" s="29" customFormat="1" x14ac:dyDescent="0.35">
      <c r="A13" s="9" t="s">
        <v>7</v>
      </c>
      <c r="B13" s="54">
        <v>38</v>
      </c>
      <c r="C13" s="54">
        <v>36</v>
      </c>
      <c r="D13" s="54">
        <v>17</v>
      </c>
      <c r="E13" s="54">
        <v>53</v>
      </c>
      <c r="F13" s="54">
        <v>71</v>
      </c>
      <c r="G13" s="54">
        <v>16</v>
      </c>
      <c r="H13" s="54">
        <v>1</v>
      </c>
      <c r="I13" s="54">
        <v>1</v>
      </c>
      <c r="J13" s="54">
        <v>0</v>
      </c>
      <c r="K13" s="54">
        <v>3</v>
      </c>
      <c r="L13" s="54">
        <v>49</v>
      </c>
      <c r="M13" s="54">
        <v>0</v>
      </c>
      <c r="N13" s="54">
        <v>41</v>
      </c>
      <c r="O13" s="14">
        <f t="shared" si="0"/>
        <v>326</v>
      </c>
      <c r="R13" s="35"/>
    </row>
    <row r="14" spans="1:18" s="29" customFormat="1" x14ac:dyDescent="0.35">
      <c r="A14" s="9" t="s">
        <v>96</v>
      </c>
      <c r="B14" s="54">
        <v>8</v>
      </c>
      <c r="C14" s="54">
        <v>13</v>
      </c>
      <c r="D14" s="54">
        <v>6</v>
      </c>
      <c r="E14" s="54">
        <v>15</v>
      </c>
      <c r="F14" s="54">
        <v>4</v>
      </c>
      <c r="G14" s="54">
        <v>1</v>
      </c>
      <c r="H14" s="54">
        <v>0</v>
      </c>
      <c r="I14" s="54">
        <v>3</v>
      </c>
      <c r="J14" s="54">
        <v>0</v>
      </c>
      <c r="K14" s="54">
        <v>0</v>
      </c>
      <c r="L14" s="54">
        <v>9</v>
      </c>
      <c r="M14" s="54">
        <v>0</v>
      </c>
      <c r="N14" s="54">
        <v>10</v>
      </c>
      <c r="O14" s="14">
        <f t="shared" si="0"/>
        <v>69</v>
      </c>
      <c r="R14" s="35"/>
    </row>
    <row r="15" spans="1:18" s="29" customFormat="1" x14ac:dyDescent="0.35">
      <c r="A15" s="9" t="s">
        <v>166</v>
      </c>
      <c r="B15" s="54">
        <v>0</v>
      </c>
      <c r="C15" s="54">
        <v>0</v>
      </c>
      <c r="D15" s="54">
        <v>0</v>
      </c>
      <c r="E15" s="54">
        <v>0</v>
      </c>
      <c r="F15" s="54">
        <v>1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1</v>
      </c>
      <c r="O15" s="14">
        <f t="shared" si="0"/>
        <v>2</v>
      </c>
      <c r="R15" s="35"/>
    </row>
    <row r="16" spans="1:18" s="29" customFormat="1" x14ac:dyDescent="0.35">
      <c r="A16" s="9" t="s">
        <v>97</v>
      </c>
      <c r="B16" s="54">
        <v>3</v>
      </c>
      <c r="C16" s="54">
        <v>2</v>
      </c>
      <c r="D16" s="54">
        <v>0</v>
      </c>
      <c r="E16" s="54">
        <v>2</v>
      </c>
      <c r="F16" s="54">
        <v>2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1</v>
      </c>
      <c r="N16" s="54">
        <v>2</v>
      </c>
      <c r="O16" s="14">
        <f t="shared" si="0"/>
        <v>12</v>
      </c>
      <c r="R16" s="35"/>
    </row>
    <row r="17" spans="1:18" s="29" customFormat="1" x14ac:dyDescent="0.35">
      <c r="A17" s="9" t="s">
        <v>98</v>
      </c>
      <c r="B17" s="54">
        <v>6</v>
      </c>
      <c r="C17" s="54">
        <v>8</v>
      </c>
      <c r="D17" s="54">
        <v>2</v>
      </c>
      <c r="E17" s="54">
        <v>7</v>
      </c>
      <c r="F17" s="54">
        <v>13</v>
      </c>
      <c r="G17" s="54">
        <v>0</v>
      </c>
      <c r="H17" s="54">
        <v>0</v>
      </c>
      <c r="I17" s="54">
        <v>8</v>
      </c>
      <c r="J17" s="54">
        <v>0</v>
      </c>
      <c r="K17" s="54">
        <v>1</v>
      </c>
      <c r="L17" s="54">
        <v>3</v>
      </c>
      <c r="M17" s="54">
        <v>0</v>
      </c>
      <c r="N17" s="54">
        <v>11</v>
      </c>
      <c r="O17" s="14">
        <f t="shared" si="0"/>
        <v>59</v>
      </c>
      <c r="R17" s="35"/>
    </row>
    <row r="18" spans="1:18" s="29" customFormat="1" x14ac:dyDescent="0.35">
      <c r="A18" s="9" t="s">
        <v>99</v>
      </c>
      <c r="B18" s="54">
        <v>24</v>
      </c>
      <c r="C18" s="54">
        <v>26</v>
      </c>
      <c r="D18" s="54">
        <v>12</v>
      </c>
      <c r="E18" s="54">
        <v>41</v>
      </c>
      <c r="F18" s="54">
        <v>41</v>
      </c>
      <c r="G18" s="54">
        <v>16</v>
      </c>
      <c r="H18" s="54">
        <v>0</v>
      </c>
      <c r="I18" s="54">
        <v>7</v>
      </c>
      <c r="J18" s="54">
        <v>1</v>
      </c>
      <c r="K18" s="54">
        <v>1</v>
      </c>
      <c r="L18" s="54">
        <v>29</v>
      </c>
      <c r="M18" s="54">
        <v>0</v>
      </c>
      <c r="N18" s="54">
        <v>47</v>
      </c>
      <c r="O18" s="14">
        <f t="shared" si="0"/>
        <v>245</v>
      </c>
      <c r="R18" s="35"/>
    </row>
    <row r="19" spans="1:18" s="29" customFormat="1" x14ac:dyDescent="0.35">
      <c r="A19" s="9" t="s">
        <v>100</v>
      </c>
      <c r="B19" s="54">
        <v>1</v>
      </c>
      <c r="C19" s="54">
        <v>1</v>
      </c>
      <c r="D19" s="54">
        <v>0</v>
      </c>
      <c r="E19" s="54">
        <v>0</v>
      </c>
      <c r="F19" s="54">
        <v>3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1</v>
      </c>
      <c r="M19" s="54">
        <v>0</v>
      </c>
      <c r="N19" s="54">
        <v>3</v>
      </c>
      <c r="O19" s="14">
        <f t="shared" si="0"/>
        <v>9</v>
      </c>
      <c r="R19" s="35"/>
    </row>
    <row r="20" spans="1:18" s="29" customFormat="1" x14ac:dyDescent="0.35">
      <c r="A20" s="9" t="s">
        <v>8</v>
      </c>
      <c r="B20" s="54">
        <v>18</v>
      </c>
      <c r="C20" s="54">
        <v>17</v>
      </c>
      <c r="D20" s="54">
        <v>7</v>
      </c>
      <c r="E20" s="54">
        <v>27</v>
      </c>
      <c r="F20" s="54">
        <v>27</v>
      </c>
      <c r="G20" s="54">
        <v>2</v>
      </c>
      <c r="H20" s="54">
        <v>0</v>
      </c>
      <c r="I20" s="54">
        <v>2</v>
      </c>
      <c r="J20" s="54">
        <v>0</v>
      </c>
      <c r="K20" s="54">
        <v>4</v>
      </c>
      <c r="L20" s="54">
        <v>19</v>
      </c>
      <c r="M20" s="54">
        <v>1</v>
      </c>
      <c r="N20" s="54">
        <v>31</v>
      </c>
      <c r="O20" s="14">
        <f t="shared" si="0"/>
        <v>155</v>
      </c>
      <c r="R20" s="35"/>
    </row>
    <row r="21" spans="1:18" s="29" customFormat="1" x14ac:dyDescent="0.35">
      <c r="A21" s="9" t="s">
        <v>9</v>
      </c>
      <c r="B21" s="54">
        <v>26</v>
      </c>
      <c r="C21" s="54">
        <v>27</v>
      </c>
      <c r="D21" s="54">
        <v>10</v>
      </c>
      <c r="E21" s="54">
        <v>44</v>
      </c>
      <c r="F21" s="54">
        <v>46</v>
      </c>
      <c r="G21" s="54">
        <v>9</v>
      </c>
      <c r="H21" s="54">
        <v>0</v>
      </c>
      <c r="I21" s="54">
        <v>4</v>
      </c>
      <c r="J21" s="54">
        <v>0</v>
      </c>
      <c r="K21" s="54">
        <v>4</v>
      </c>
      <c r="L21" s="54">
        <v>37</v>
      </c>
      <c r="M21" s="54">
        <v>1</v>
      </c>
      <c r="N21" s="54">
        <v>21</v>
      </c>
      <c r="O21" s="14">
        <f t="shared" si="0"/>
        <v>229</v>
      </c>
      <c r="R21" s="35"/>
    </row>
    <row r="22" spans="1:18" s="29" customFormat="1" x14ac:dyDescent="0.35">
      <c r="A22" s="9" t="s">
        <v>1</v>
      </c>
      <c r="B22" s="54">
        <v>49</v>
      </c>
      <c r="C22" s="54">
        <v>36</v>
      </c>
      <c r="D22" s="54">
        <v>26</v>
      </c>
      <c r="E22" s="54">
        <v>76</v>
      </c>
      <c r="F22" s="54">
        <v>111</v>
      </c>
      <c r="G22" s="54">
        <v>34</v>
      </c>
      <c r="H22" s="54">
        <v>2</v>
      </c>
      <c r="I22" s="54">
        <v>1</v>
      </c>
      <c r="J22" s="54">
        <v>0</v>
      </c>
      <c r="K22" s="54">
        <v>8</v>
      </c>
      <c r="L22" s="54">
        <v>92</v>
      </c>
      <c r="M22" s="54">
        <v>9</v>
      </c>
      <c r="N22" s="54">
        <v>81</v>
      </c>
      <c r="O22" s="14">
        <f t="shared" si="0"/>
        <v>525</v>
      </c>
      <c r="R22" s="35"/>
    </row>
    <row r="23" spans="1:18" s="29" customFormat="1" x14ac:dyDescent="0.35">
      <c r="A23" s="9" t="s">
        <v>2</v>
      </c>
      <c r="B23" s="54">
        <v>15</v>
      </c>
      <c r="C23" s="54">
        <v>6</v>
      </c>
      <c r="D23" s="54">
        <v>0</v>
      </c>
      <c r="E23" s="54">
        <v>14</v>
      </c>
      <c r="F23" s="54">
        <v>23</v>
      </c>
      <c r="G23" s="54">
        <v>13</v>
      </c>
      <c r="H23" s="54">
        <v>3</v>
      </c>
      <c r="I23" s="54">
        <v>1</v>
      </c>
      <c r="J23" s="54">
        <v>0</v>
      </c>
      <c r="K23" s="54">
        <v>0</v>
      </c>
      <c r="L23" s="54">
        <v>15</v>
      </c>
      <c r="M23" s="54">
        <v>0</v>
      </c>
      <c r="N23" s="54">
        <v>28</v>
      </c>
      <c r="O23" s="14">
        <f t="shared" si="0"/>
        <v>118</v>
      </c>
      <c r="R23" s="35"/>
    </row>
    <row r="24" spans="1:18" s="29" customFormat="1" x14ac:dyDescent="0.35">
      <c r="A24" s="9" t="s">
        <v>10</v>
      </c>
      <c r="B24" s="54">
        <v>328</v>
      </c>
      <c r="C24" s="96">
        <v>607</v>
      </c>
      <c r="D24" s="54">
        <v>154</v>
      </c>
      <c r="E24" s="96">
        <v>681</v>
      </c>
      <c r="F24" s="96">
        <v>786</v>
      </c>
      <c r="G24" s="54">
        <v>108</v>
      </c>
      <c r="H24" s="54">
        <v>1</v>
      </c>
      <c r="I24" s="54">
        <v>26</v>
      </c>
      <c r="J24" s="54">
        <v>2</v>
      </c>
      <c r="K24" s="54">
        <v>47</v>
      </c>
      <c r="L24" s="54">
        <v>509</v>
      </c>
      <c r="M24" s="54">
        <v>26</v>
      </c>
      <c r="N24" s="54">
        <v>696</v>
      </c>
      <c r="O24" s="14">
        <f t="shared" si="0"/>
        <v>3971</v>
      </c>
      <c r="R24" s="35"/>
    </row>
    <row r="25" spans="1:18" s="29" customFormat="1" x14ac:dyDescent="0.35">
      <c r="A25" s="9" t="s">
        <v>11</v>
      </c>
      <c r="B25" s="54">
        <v>29</v>
      </c>
      <c r="C25" s="54">
        <v>27</v>
      </c>
      <c r="D25" s="54">
        <v>12</v>
      </c>
      <c r="E25" s="54">
        <v>36</v>
      </c>
      <c r="F25" s="54">
        <v>52</v>
      </c>
      <c r="G25" s="54">
        <v>9</v>
      </c>
      <c r="H25" s="54">
        <v>0</v>
      </c>
      <c r="I25" s="54">
        <v>5</v>
      </c>
      <c r="J25" s="54">
        <v>2</v>
      </c>
      <c r="K25" s="54">
        <v>4</v>
      </c>
      <c r="L25" s="54">
        <v>34</v>
      </c>
      <c r="M25" s="54">
        <v>2</v>
      </c>
      <c r="N25" s="54">
        <v>34</v>
      </c>
      <c r="O25" s="14">
        <f t="shared" si="0"/>
        <v>246</v>
      </c>
      <c r="R25" s="35"/>
    </row>
    <row r="26" spans="1:18" s="29" customFormat="1" x14ac:dyDescent="0.35">
      <c r="A26" s="9" t="s">
        <v>12</v>
      </c>
      <c r="B26" s="54">
        <v>4</v>
      </c>
      <c r="C26" s="54">
        <v>2</v>
      </c>
      <c r="D26" s="54">
        <v>0</v>
      </c>
      <c r="E26" s="54">
        <v>3</v>
      </c>
      <c r="F26" s="54">
        <v>5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1</v>
      </c>
      <c r="M26" s="54">
        <v>0</v>
      </c>
      <c r="N26" s="54">
        <v>1</v>
      </c>
      <c r="O26" s="14">
        <f t="shared" si="0"/>
        <v>16</v>
      </c>
      <c r="R26" s="35"/>
    </row>
    <row r="27" spans="1:18" s="29" customFormat="1" x14ac:dyDescent="0.35">
      <c r="A27" s="9" t="s">
        <v>13</v>
      </c>
      <c r="B27" s="54">
        <v>40</v>
      </c>
      <c r="C27" s="54">
        <v>41</v>
      </c>
      <c r="D27" s="54">
        <v>11</v>
      </c>
      <c r="E27" s="54">
        <v>50</v>
      </c>
      <c r="F27" s="54">
        <v>66</v>
      </c>
      <c r="G27" s="54">
        <v>14</v>
      </c>
      <c r="H27" s="54">
        <v>0</v>
      </c>
      <c r="I27" s="54">
        <v>8</v>
      </c>
      <c r="J27" s="54">
        <v>0</v>
      </c>
      <c r="K27" s="54">
        <v>8</v>
      </c>
      <c r="L27" s="54">
        <v>43</v>
      </c>
      <c r="M27" s="54">
        <v>0</v>
      </c>
      <c r="N27" s="54">
        <v>64</v>
      </c>
      <c r="O27" s="14">
        <f t="shared" si="0"/>
        <v>345</v>
      </c>
      <c r="R27" s="35"/>
    </row>
    <row r="28" spans="1:18" s="29" customFormat="1" x14ac:dyDescent="0.35">
      <c r="A28" s="9" t="s">
        <v>14</v>
      </c>
      <c r="B28" s="54">
        <v>104</v>
      </c>
      <c r="C28" s="54">
        <v>134</v>
      </c>
      <c r="D28" s="54">
        <v>27</v>
      </c>
      <c r="E28" s="54">
        <v>180</v>
      </c>
      <c r="F28" s="54">
        <v>233</v>
      </c>
      <c r="G28" s="54">
        <v>77</v>
      </c>
      <c r="H28" s="54">
        <v>0</v>
      </c>
      <c r="I28" s="54">
        <v>2</v>
      </c>
      <c r="J28" s="54">
        <v>0</v>
      </c>
      <c r="K28" s="54">
        <v>13</v>
      </c>
      <c r="L28" s="54">
        <v>228</v>
      </c>
      <c r="M28" s="54">
        <v>9</v>
      </c>
      <c r="N28" s="54">
        <v>138</v>
      </c>
      <c r="O28" s="14">
        <f t="shared" si="0"/>
        <v>1145</v>
      </c>
      <c r="R28" s="35"/>
    </row>
    <row r="29" spans="1:18" s="29" customFormat="1" x14ac:dyDescent="0.35">
      <c r="A29" s="9" t="s">
        <v>15</v>
      </c>
      <c r="B29" s="54">
        <v>65</v>
      </c>
      <c r="C29" s="54">
        <v>117</v>
      </c>
      <c r="D29" s="54">
        <v>32</v>
      </c>
      <c r="E29" s="54">
        <v>141</v>
      </c>
      <c r="F29" s="54">
        <v>165</v>
      </c>
      <c r="G29" s="54">
        <v>27</v>
      </c>
      <c r="H29" s="54">
        <v>2</v>
      </c>
      <c r="I29" s="54">
        <v>5</v>
      </c>
      <c r="J29" s="54">
        <v>2</v>
      </c>
      <c r="K29" s="54">
        <v>13</v>
      </c>
      <c r="L29" s="54">
        <v>118</v>
      </c>
      <c r="M29" s="54">
        <v>1</v>
      </c>
      <c r="N29" s="54">
        <v>116</v>
      </c>
      <c r="O29" s="14">
        <f t="shared" si="0"/>
        <v>804</v>
      </c>
      <c r="R29" s="35"/>
    </row>
    <row r="30" spans="1:18" s="29" customFormat="1" x14ac:dyDescent="0.35">
      <c r="A30" s="9" t="s">
        <v>16</v>
      </c>
      <c r="B30" s="54">
        <v>22</v>
      </c>
      <c r="C30" s="54">
        <v>32</v>
      </c>
      <c r="D30" s="54">
        <v>17</v>
      </c>
      <c r="E30" s="54">
        <v>53</v>
      </c>
      <c r="F30" s="54">
        <v>55</v>
      </c>
      <c r="G30" s="54">
        <v>16</v>
      </c>
      <c r="H30" s="54">
        <v>1</v>
      </c>
      <c r="I30" s="54">
        <v>3</v>
      </c>
      <c r="J30" s="54">
        <v>0</v>
      </c>
      <c r="K30" s="54">
        <v>7</v>
      </c>
      <c r="L30" s="54">
        <v>51</v>
      </c>
      <c r="M30" s="54">
        <v>2</v>
      </c>
      <c r="N30" s="54">
        <v>36</v>
      </c>
      <c r="O30" s="14">
        <f t="shared" si="0"/>
        <v>295</v>
      </c>
      <c r="R30" s="35"/>
    </row>
    <row r="31" spans="1:18" s="29" customFormat="1" x14ac:dyDescent="0.35">
      <c r="A31" s="56" t="s">
        <v>17</v>
      </c>
      <c r="B31" s="92">
        <f>SUM(B7:B30)</f>
        <v>1404</v>
      </c>
      <c r="C31" s="92">
        <f t="shared" ref="C31:N31" si="1">SUM(C7:C30)</f>
        <v>2083</v>
      </c>
      <c r="D31" s="92">
        <f t="shared" si="1"/>
        <v>641</v>
      </c>
      <c r="E31" s="92">
        <f t="shared" si="1"/>
        <v>2540</v>
      </c>
      <c r="F31" s="92">
        <f t="shared" si="1"/>
        <v>3079</v>
      </c>
      <c r="G31" s="92">
        <f t="shared" si="1"/>
        <v>644</v>
      </c>
      <c r="H31" s="92">
        <f t="shared" si="1"/>
        <v>25</v>
      </c>
      <c r="I31" s="92">
        <f t="shared" si="1"/>
        <v>115</v>
      </c>
      <c r="J31" s="92">
        <f t="shared" si="1"/>
        <v>12</v>
      </c>
      <c r="K31" s="92">
        <f t="shared" si="1"/>
        <v>191</v>
      </c>
      <c r="L31" s="92">
        <f t="shared" si="1"/>
        <v>2329</v>
      </c>
      <c r="M31" s="92">
        <f t="shared" si="1"/>
        <v>73</v>
      </c>
      <c r="N31" s="92">
        <f t="shared" si="1"/>
        <v>2297</v>
      </c>
      <c r="O31" s="92">
        <f>SUM(B31:N31)</f>
        <v>15433</v>
      </c>
    </row>
    <row r="32" spans="1:18" ht="30" customHeight="1" x14ac:dyDescent="0.3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8" ht="30" customHeight="1" x14ac:dyDescent="0.35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1"/>
    </row>
    <row r="34" spans="1:18" s="28" customFormat="1" ht="20.25" customHeight="1" x14ac:dyDescent="0.35">
      <c r="A34" s="152" t="s">
        <v>203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</row>
    <row r="35" spans="1:18" s="28" customFormat="1" x14ac:dyDescent="0.35">
      <c r="A35" s="149" t="s">
        <v>69</v>
      </c>
      <c r="B35" s="148" t="s">
        <v>146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8" s="28" customFormat="1" ht="41.5" x14ac:dyDescent="0.35">
      <c r="A36" s="149"/>
      <c r="B36" s="54" t="s">
        <v>32</v>
      </c>
      <c r="C36" s="54" t="s">
        <v>33</v>
      </c>
      <c r="D36" s="54" t="s">
        <v>34</v>
      </c>
      <c r="E36" s="54" t="s">
        <v>35</v>
      </c>
      <c r="F36" s="54" t="s">
        <v>36</v>
      </c>
      <c r="G36" s="54" t="s">
        <v>37</v>
      </c>
      <c r="H36" s="54" t="s">
        <v>38</v>
      </c>
      <c r="I36" s="54" t="s">
        <v>39</v>
      </c>
      <c r="J36" s="54" t="s">
        <v>40</v>
      </c>
      <c r="K36" s="54" t="s">
        <v>41</v>
      </c>
      <c r="L36" s="54" t="s">
        <v>42</v>
      </c>
      <c r="M36" s="54" t="s">
        <v>43</v>
      </c>
      <c r="N36" s="54" t="s">
        <v>44</v>
      </c>
      <c r="O36" s="55" t="s">
        <v>139</v>
      </c>
    </row>
    <row r="37" spans="1:18" s="43" customFormat="1" x14ac:dyDescent="0.35">
      <c r="A37" s="84" t="s">
        <v>18</v>
      </c>
      <c r="B37" s="93">
        <v>38</v>
      </c>
      <c r="C37" s="93">
        <v>36</v>
      </c>
      <c r="D37" s="93">
        <v>7</v>
      </c>
      <c r="E37" s="93">
        <v>37</v>
      </c>
      <c r="F37" s="93">
        <v>55</v>
      </c>
      <c r="G37" s="93">
        <v>7</v>
      </c>
      <c r="H37" s="94">
        <v>0</v>
      </c>
      <c r="I37" s="93">
        <v>0</v>
      </c>
      <c r="J37" s="93">
        <v>0</v>
      </c>
      <c r="K37" s="93">
        <v>1</v>
      </c>
      <c r="L37" s="93">
        <v>46</v>
      </c>
      <c r="M37" s="93">
        <v>0</v>
      </c>
      <c r="N37" s="93">
        <v>23</v>
      </c>
      <c r="O37" s="85">
        <f t="shared" ref="O37" si="2">SUM(B37:N37)</f>
        <v>250</v>
      </c>
    </row>
    <row r="38" spans="1:18" s="43" customFormat="1" x14ac:dyDescent="0.35">
      <c r="A38" s="84" t="s">
        <v>19</v>
      </c>
      <c r="B38" s="93">
        <v>479</v>
      </c>
      <c r="C38" s="93">
        <v>1023</v>
      </c>
      <c r="D38" s="93">
        <v>223</v>
      </c>
      <c r="E38" s="93">
        <v>1020</v>
      </c>
      <c r="F38" s="93">
        <v>1207</v>
      </c>
      <c r="G38" s="93">
        <v>126</v>
      </c>
      <c r="H38" s="93">
        <v>8</v>
      </c>
      <c r="I38" s="93">
        <v>50</v>
      </c>
      <c r="J38" s="93">
        <v>3</v>
      </c>
      <c r="K38" s="93">
        <v>52</v>
      </c>
      <c r="L38" s="93">
        <v>840</v>
      </c>
      <c r="M38" s="93">
        <v>23</v>
      </c>
      <c r="N38" s="93">
        <v>940</v>
      </c>
      <c r="O38" s="85">
        <f>SUM(B38:N38)</f>
        <v>5994</v>
      </c>
    </row>
    <row r="39" spans="1:18" s="43" customFormat="1" x14ac:dyDescent="0.35">
      <c r="A39" s="84" t="s">
        <v>20</v>
      </c>
      <c r="B39" s="93">
        <v>8</v>
      </c>
      <c r="C39" s="93">
        <v>8</v>
      </c>
      <c r="D39" s="93">
        <v>2</v>
      </c>
      <c r="E39" s="93">
        <v>16</v>
      </c>
      <c r="F39" s="93">
        <v>21</v>
      </c>
      <c r="G39" s="93">
        <v>15</v>
      </c>
      <c r="H39" s="94">
        <v>0</v>
      </c>
      <c r="I39" s="94">
        <v>0</v>
      </c>
      <c r="J39" s="94">
        <v>0</v>
      </c>
      <c r="K39" s="93">
        <v>0</v>
      </c>
      <c r="L39" s="93">
        <v>21</v>
      </c>
      <c r="M39" s="94">
        <v>0</v>
      </c>
      <c r="N39" s="93">
        <v>25</v>
      </c>
      <c r="O39" s="85">
        <f t="shared" ref="O39:O45" si="3">SUM(B39:N39)</f>
        <v>116</v>
      </c>
    </row>
    <row r="40" spans="1:18" s="43" customFormat="1" x14ac:dyDescent="0.35">
      <c r="A40" s="84" t="s">
        <v>21</v>
      </c>
      <c r="B40" s="93">
        <v>320</v>
      </c>
      <c r="C40" s="93">
        <v>295</v>
      </c>
      <c r="D40" s="93">
        <v>138</v>
      </c>
      <c r="E40" s="93">
        <v>495</v>
      </c>
      <c r="F40" s="93">
        <v>588</v>
      </c>
      <c r="G40" s="93">
        <v>142</v>
      </c>
      <c r="H40" s="93">
        <v>9</v>
      </c>
      <c r="I40" s="93">
        <v>24</v>
      </c>
      <c r="J40" s="93">
        <v>5</v>
      </c>
      <c r="K40" s="93">
        <v>35</v>
      </c>
      <c r="L40" s="93">
        <v>488</v>
      </c>
      <c r="M40" s="93">
        <v>16</v>
      </c>
      <c r="N40" s="93">
        <v>437</v>
      </c>
      <c r="O40" s="85">
        <f t="shared" si="3"/>
        <v>2992</v>
      </c>
    </row>
    <row r="41" spans="1:18" s="43" customFormat="1" ht="13.15" customHeight="1" x14ac:dyDescent="0.35">
      <c r="A41" s="84" t="s">
        <v>22</v>
      </c>
      <c r="B41" s="93">
        <v>57</v>
      </c>
      <c r="C41" s="93">
        <v>90</v>
      </c>
      <c r="D41" s="93">
        <v>25</v>
      </c>
      <c r="E41" s="93">
        <v>113</v>
      </c>
      <c r="F41" s="93">
        <v>142</v>
      </c>
      <c r="G41" s="93">
        <v>43</v>
      </c>
      <c r="H41" s="93">
        <v>2</v>
      </c>
      <c r="I41" s="93">
        <v>10</v>
      </c>
      <c r="J41" s="93">
        <v>0</v>
      </c>
      <c r="K41" s="93">
        <v>10</v>
      </c>
      <c r="L41" s="93">
        <v>119</v>
      </c>
      <c r="M41" s="93">
        <v>2</v>
      </c>
      <c r="N41" s="93">
        <v>123</v>
      </c>
      <c r="O41" s="85">
        <f t="shared" si="3"/>
        <v>736</v>
      </c>
    </row>
    <row r="42" spans="1:18" s="43" customFormat="1" x14ac:dyDescent="0.35">
      <c r="A42" s="84" t="s">
        <v>23</v>
      </c>
      <c r="B42" s="93">
        <v>16</v>
      </c>
      <c r="C42" s="93">
        <v>4</v>
      </c>
      <c r="D42" s="93">
        <v>6</v>
      </c>
      <c r="E42" s="93">
        <v>20</v>
      </c>
      <c r="F42" s="93">
        <v>21</v>
      </c>
      <c r="G42" s="93">
        <v>2</v>
      </c>
      <c r="H42" s="93">
        <v>1</v>
      </c>
      <c r="I42" s="93">
        <v>0</v>
      </c>
      <c r="J42" s="93">
        <v>0</v>
      </c>
      <c r="K42" s="93">
        <v>4</v>
      </c>
      <c r="L42" s="93">
        <v>19</v>
      </c>
      <c r="M42" s="93">
        <v>0</v>
      </c>
      <c r="N42" s="93">
        <v>6</v>
      </c>
      <c r="O42" s="85">
        <f t="shared" si="3"/>
        <v>99</v>
      </c>
    </row>
    <row r="43" spans="1:18" s="43" customFormat="1" x14ac:dyDescent="0.35">
      <c r="A43" s="84" t="s">
        <v>24</v>
      </c>
      <c r="B43" s="93">
        <v>300</v>
      </c>
      <c r="C43" s="93">
        <v>456</v>
      </c>
      <c r="D43" s="93">
        <v>170</v>
      </c>
      <c r="E43" s="93">
        <v>598</v>
      </c>
      <c r="F43" s="93">
        <v>755</v>
      </c>
      <c r="G43" s="93">
        <v>120</v>
      </c>
      <c r="H43" s="93">
        <v>5</v>
      </c>
      <c r="I43" s="93">
        <v>22</v>
      </c>
      <c r="J43" s="94">
        <v>2</v>
      </c>
      <c r="K43" s="93">
        <v>67</v>
      </c>
      <c r="L43" s="93">
        <v>560</v>
      </c>
      <c r="M43" s="93">
        <v>25</v>
      </c>
      <c r="N43" s="93">
        <v>516</v>
      </c>
      <c r="O43" s="85">
        <f t="shared" si="3"/>
        <v>3596</v>
      </c>
    </row>
    <row r="44" spans="1:18" s="43" customFormat="1" x14ac:dyDescent="0.35">
      <c r="A44" s="84" t="s">
        <v>25</v>
      </c>
      <c r="B44" s="93">
        <v>186</v>
      </c>
      <c r="C44" s="93">
        <v>171</v>
      </c>
      <c r="D44" s="93">
        <v>70</v>
      </c>
      <c r="E44" s="93">
        <v>241</v>
      </c>
      <c r="F44" s="93">
        <v>290</v>
      </c>
      <c r="G44" s="93">
        <v>189</v>
      </c>
      <c r="H44" s="93">
        <v>0</v>
      </c>
      <c r="I44" s="93">
        <v>9</v>
      </c>
      <c r="J44" s="93">
        <v>2</v>
      </c>
      <c r="K44" s="93">
        <v>22</v>
      </c>
      <c r="L44" s="93">
        <v>236</v>
      </c>
      <c r="M44" s="93">
        <v>7</v>
      </c>
      <c r="N44" s="93">
        <v>227</v>
      </c>
      <c r="O44" s="85">
        <f t="shared" si="3"/>
        <v>1650</v>
      </c>
    </row>
    <row r="45" spans="1:18" s="28" customFormat="1" x14ac:dyDescent="0.35">
      <c r="A45" s="56" t="s">
        <v>17</v>
      </c>
      <c r="B45" s="92">
        <f t="shared" ref="B45:N45" si="4">SUM(B37:B44)</f>
        <v>1404</v>
      </c>
      <c r="C45" s="92">
        <f t="shared" si="4"/>
        <v>2083</v>
      </c>
      <c r="D45" s="92">
        <f t="shared" si="4"/>
        <v>641</v>
      </c>
      <c r="E45" s="92">
        <f t="shared" si="4"/>
        <v>2540</v>
      </c>
      <c r="F45" s="92">
        <f t="shared" si="4"/>
        <v>3079</v>
      </c>
      <c r="G45" s="92">
        <f t="shared" si="4"/>
        <v>644</v>
      </c>
      <c r="H45" s="92">
        <f t="shared" si="4"/>
        <v>25</v>
      </c>
      <c r="I45" s="92">
        <f t="shared" si="4"/>
        <v>115</v>
      </c>
      <c r="J45" s="92">
        <f t="shared" si="4"/>
        <v>12</v>
      </c>
      <c r="K45" s="92">
        <f t="shared" si="4"/>
        <v>191</v>
      </c>
      <c r="L45" s="92">
        <f t="shared" si="4"/>
        <v>2329</v>
      </c>
      <c r="M45" s="92">
        <f t="shared" si="4"/>
        <v>73</v>
      </c>
      <c r="N45" s="92">
        <f t="shared" si="4"/>
        <v>2297</v>
      </c>
      <c r="O45" s="95">
        <f t="shared" si="3"/>
        <v>15433</v>
      </c>
    </row>
    <row r="46" spans="1:18" s="28" customFormat="1" x14ac:dyDescent="0.35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5"/>
    </row>
    <row r="47" spans="1:18" s="28" customFormat="1" x14ac:dyDescent="0.35">
      <c r="A47" s="84" t="str">
        <f>+'3.1.2'!A46</f>
        <v>Note: Statistics up to 27 March 2020 by region are based upon 'registered office'.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85"/>
    </row>
    <row r="48" spans="1:18" s="28" customFormat="1" x14ac:dyDescent="0.35">
      <c r="A48" s="154" t="s">
        <v>173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</row>
    <row r="49" spans="1:20" x14ac:dyDescent="0.35">
      <c r="A49" s="9"/>
      <c r="B49" s="86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</row>
    <row r="50" spans="1:20" x14ac:dyDescent="0.35">
      <c r="A50" s="12" t="s">
        <v>142</v>
      </c>
    </row>
    <row r="51" spans="1:20" x14ac:dyDescent="0.3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P51" s="80"/>
    </row>
  </sheetData>
  <mergeCells count="11">
    <mergeCell ref="A48:R48"/>
    <mergeCell ref="B35:O35"/>
    <mergeCell ref="A5:A6"/>
    <mergeCell ref="A35:A36"/>
    <mergeCell ref="A1:O1"/>
    <mergeCell ref="A2:O2"/>
    <mergeCell ref="A3:O3"/>
    <mergeCell ref="A4:O4"/>
    <mergeCell ref="A34:O34"/>
    <mergeCell ref="B5:O5"/>
    <mergeCell ref="A32:O32"/>
  </mergeCells>
  <hyperlinks>
    <hyperlink ref="A50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71" fitToHeight="0" orientation="landscape" r:id="rId2"/>
  <rowBreaks count="1" manualBreakCount="1">
    <brk id="33" max="1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72"/>
  <sheetViews>
    <sheetView zoomScaleNormal="100" workbookViewId="0">
      <selection sqref="A1:AE1"/>
    </sheetView>
  </sheetViews>
  <sheetFormatPr defaultColWidth="11.54296875" defaultRowHeight="14.5" x14ac:dyDescent="0.35"/>
  <cols>
    <col min="1" max="1" width="32.26953125" customWidth="1"/>
    <col min="2" max="2" width="23.7265625" style="18" customWidth="1"/>
    <col min="3" max="4" width="12.7265625" style="18" customWidth="1"/>
    <col min="5" max="29" width="12.7265625" customWidth="1"/>
    <col min="30" max="30" width="12.7265625" style="29" customWidth="1"/>
    <col min="31" max="32" width="12.7265625" customWidth="1"/>
    <col min="33" max="33" width="10.7265625" customWidth="1"/>
    <col min="158" max="158" width="51.54296875" customWidth="1"/>
    <col min="161" max="161" width="12" customWidth="1"/>
    <col min="414" max="414" width="51.54296875" customWidth="1"/>
    <col min="417" max="417" width="12" customWidth="1"/>
    <col min="670" max="670" width="51.54296875" customWidth="1"/>
    <col min="673" max="673" width="12" customWidth="1"/>
    <col min="926" max="926" width="51.54296875" customWidth="1"/>
    <col min="929" max="929" width="12" customWidth="1"/>
    <col min="1182" max="1182" width="51.54296875" customWidth="1"/>
    <col min="1185" max="1185" width="12" customWidth="1"/>
    <col min="1438" max="1438" width="51.54296875" customWidth="1"/>
    <col min="1441" max="1441" width="12" customWidth="1"/>
    <col min="1694" max="1694" width="51.54296875" customWidth="1"/>
    <col min="1697" max="1697" width="12" customWidth="1"/>
    <col min="1950" max="1950" width="51.54296875" customWidth="1"/>
    <col min="1953" max="1953" width="12" customWidth="1"/>
    <col min="2206" max="2206" width="51.54296875" customWidth="1"/>
    <col min="2209" max="2209" width="12" customWidth="1"/>
    <col min="2462" max="2462" width="51.54296875" customWidth="1"/>
    <col min="2465" max="2465" width="12" customWidth="1"/>
    <col min="2718" max="2718" width="51.54296875" customWidth="1"/>
    <col min="2721" max="2721" width="12" customWidth="1"/>
    <col min="2974" max="2974" width="51.54296875" customWidth="1"/>
    <col min="2977" max="2977" width="12" customWidth="1"/>
    <col min="3230" max="3230" width="51.54296875" customWidth="1"/>
    <col min="3233" max="3233" width="12" customWidth="1"/>
    <col min="3486" max="3486" width="51.54296875" customWidth="1"/>
    <col min="3489" max="3489" width="12" customWidth="1"/>
    <col min="3742" max="3742" width="51.54296875" customWidth="1"/>
    <col min="3745" max="3745" width="12" customWidth="1"/>
    <col min="3998" max="3998" width="51.54296875" customWidth="1"/>
    <col min="4001" max="4001" width="12" customWidth="1"/>
    <col min="4254" max="4254" width="51.54296875" customWidth="1"/>
    <col min="4257" max="4257" width="12" customWidth="1"/>
    <col min="4510" max="4510" width="51.54296875" customWidth="1"/>
    <col min="4513" max="4513" width="12" customWidth="1"/>
    <col min="4766" max="4766" width="51.54296875" customWidth="1"/>
    <col min="4769" max="4769" width="12" customWidth="1"/>
    <col min="5022" max="5022" width="51.54296875" customWidth="1"/>
    <col min="5025" max="5025" width="12" customWidth="1"/>
    <col min="5278" max="5278" width="51.54296875" customWidth="1"/>
    <col min="5281" max="5281" width="12" customWidth="1"/>
    <col min="5534" max="5534" width="51.54296875" customWidth="1"/>
    <col min="5537" max="5537" width="12" customWidth="1"/>
    <col min="5790" max="5790" width="51.54296875" customWidth="1"/>
    <col min="5793" max="5793" width="12" customWidth="1"/>
    <col min="6046" max="6046" width="51.54296875" customWidth="1"/>
    <col min="6049" max="6049" width="12" customWidth="1"/>
    <col min="6302" max="6302" width="51.54296875" customWidth="1"/>
    <col min="6305" max="6305" width="12" customWidth="1"/>
    <col min="6558" max="6558" width="51.54296875" customWidth="1"/>
    <col min="6561" max="6561" width="12" customWidth="1"/>
    <col min="6814" max="6814" width="51.54296875" customWidth="1"/>
    <col min="6817" max="6817" width="12" customWidth="1"/>
    <col min="7070" max="7070" width="51.54296875" customWidth="1"/>
    <col min="7073" max="7073" width="12" customWidth="1"/>
    <col min="7326" max="7326" width="51.54296875" customWidth="1"/>
    <col min="7329" max="7329" width="12" customWidth="1"/>
    <col min="7582" max="7582" width="51.54296875" customWidth="1"/>
    <col min="7585" max="7585" width="12" customWidth="1"/>
    <col min="7838" max="7838" width="51.54296875" customWidth="1"/>
    <col min="7841" max="7841" width="12" customWidth="1"/>
    <col min="8094" max="8094" width="51.54296875" customWidth="1"/>
    <col min="8097" max="8097" width="12" customWidth="1"/>
    <col min="8350" max="8350" width="51.54296875" customWidth="1"/>
    <col min="8353" max="8353" width="12" customWidth="1"/>
    <col min="8606" max="8606" width="51.54296875" customWidth="1"/>
    <col min="8609" max="8609" width="12" customWidth="1"/>
    <col min="8862" max="8862" width="51.54296875" customWidth="1"/>
    <col min="8865" max="8865" width="12" customWidth="1"/>
    <col min="9118" max="9118" width="51.54296875" customWidth="1"/>
    <col min="9121" max="9121" width="12" customWidth="1"/>
    <col min="9374" max="9374" width="51.54296875" customWidth="1"/>
    <col min="9377" max="9377" width="12" customWidth="1"/>
    <col min="9630" max="9630" width="51.54296875" customWidth="1"/>
    <col min="9633" max="9633" width="12" customWidth="1"/>
    <col min="9886" max="9886" width="51.54296875" customWidth="1"/>
    <col min="9889" max="9889" width="12" customWidth="1"/>
    <col min="10142" max="10142" width="51.54296875" customWidth="1"/>
    <col min="10145" max="10145" width="12" customWidth="1"/>
    <col min="10398" max="10398" width="51.54296875" customWidth="1"/>
    <col min="10401" max="10401" width="12" customWidth="1"/>
    <col min="10654" max="10654" width="51.54296875" customWidth="1"/>
    <col min="10657" max="10657" width="12" customWidth="1"/>
    <col min="10910" max="10910" width="51.54296875" customWidth="1"/>
    <col min="10913" max="10913" width="12" customWidth="1"/>
    <col min="11166" max="11166" width="51.54296875" customWidth="1"/>
    <col min="11169" max="11169" width="12" customWidth="1"/>
    <col min="11422" max="11422" width="51.54296875" customWidth="1"/>
    <col min="11425" max="11425" width="12" customWidth="1"/>
    <col min="11678" max="11678" width="51.54296875" customWidth="1"/>
    <col min="11681" max="11681" width="12" customWidth="1"/>
    <col min="11934" max="11934" width="51.54296875" customWidth="1"/>
    <col min="11937" max="11937" width="12" customWidth="1"/>
    <col min="12190" max="12190" width="51.54296875" customWidth="1"/>
    <col min="12193" max="12193" width="12" customWidth="1"/>
    <col min="12446" max="12446" width="51.54296875" customWidth="1"/>
    <col min="12449" max="12449" width="12" customWidth="1"/>
    <col min="12702" max="12702" width="51.54296875" customWidth="1"/>
    <col min="12705" max="12705" width="12" customWidth="1"/>
    <col min="12958" max="12958" width="51.54296875" customWidth="1"/>
    <col min="12961" max="12961" width="12" customWidth="1"/>
    <col min="13214" max="13214" width="51.54296875" customWidth="1"/>
    <col min="13217" max="13217" width="12" customWidth="1"/>
    <col min="13470" max="13470" width="51.54296875" customWidth="1"/>
    <col min="13473" max="13473" width="12" customWidth="1"/>
    <col min="13726" max="13726" width="51.54296875" customWidth="1"/>
    <col min="13729" max="13729" width="12" customWidth="1"/>
    <col min="13982" max="13982" width="51.54296875" customWidth="1"/>
    <col min="13985" max="13985" width="12" customWidth="1"/>
    <col min="14238" max="14238" width="51.54296875" customWidth="1"/>
    <col min="14241" max="14241" width="12" customWidth="1"/>
    <col min="14494" max="14494" width="51.54296875" customWidth="1"/>
    <col min="14497" max="14497" width="12" customWidth="1"/>
    <col min="14750" max="14750" width="51.54296875" customWidth="1"/>
    <col min="14753" max="14753" width="12" customWidth="1"/>
    <col min="15006" max="15006" width="51.54296875" customWidth="1"/>
    <col min="15009" max="15009" width="12" customWidth="1"/>
    <col min="15262" max="15262" width="51.54296875" customWidth="1"/>
    <col min="15265" max="15265" width="12" customWidth="1"/>
    <col min="15518" max="15518" width="51.54296875" customWidth="1"/>
    <col min="15521" max="15521" width="12" customWidth="1"/>
    <col min="15774" max="15774" width="51.54296875" customWidth="1"/>
    <col min="15777" max="15777" width="12" customWidth="1"/>
    <col min="16030" max="16030" width="51.54296875" customWidth="1"/>
    <col min="16033" max="16033" width="12" customWidth="1"/>
  </cols>
  <sheetData>
    <row r="1" spans="1:33" ht="75" customHeight="1" x14ac:dyDescent="0.3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"/>
      <c r="AG1" s="15"/>
    </row>
    <row r="2" spans="1:33" ht="15" customHeight="1" x14ac:dyDescent="0.35">
      <c r="A2" s="146" t="str">
        <f>+Contents!A2</f>
        <v>Statistics about corporate insolvency in Australia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6"/>
      <c r="AG2" s="6"/>
    </row>
    <row r="3" spans="1:33" ht="25" customHeight="1" x14ac:dyDescent="0.35">
      <c r="A3" s="151" t="str">
        <f>Contents!A3</f>
        <v>Released: January 2023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"/>
      <c r="AG3" s="1"/>
    </row>
    <row r="4" spans="1:33" x14ac:dyDescent="0.3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</row>
    <row r="5" spans="1:33" ht="15.5" x14ac:dyDescent="0.35">
      <c r="A5" s="138" t="s">
        <v>61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</row>
    <row r="6" spans="1:33" ht="15" customHeight="1" x14ac:dyDescent="0.35">
      <c r="A6" s="140" t="s">
        <v>204</v>
      </c>
      <c r="C6"/>
      <c r="D6"/>
      <c r="AD6"/>
    </row>
    <row r="7" spans="1:33" ht="15" customHeight="1" x14ac:dyDescent="0.35">
      <c r="A7" s="140" t="s">
        <v>205</v>
      </c>
      <c r="C7"/>
      <c r="D7"/>
      <c r="AD7"/>
    </row>
    <row r="8" spans="1:33" ht="15" customHeight="1" x14ac:dyDescent="0.35">
      <c r="A8" s="140" t="s">
        <v>206</v>
      </c>
      <c r="C8"/>
      <c r="D8"/>
      <c r="AD8"/>
    </row>
    <row r="9" spans="1:33" ht="15" customHeight="1" x14ac:dyDescent="0.35">
      <c r="A9" s="140" t="s">
        <v>207</v>
      </c>
      <c r="C9"/>
      <c r="D9"/>
      <c r="AD9"/>
    </row>
    <row r="10" spans="1:33" ht="25" customHeight="1" x14ac:dyDescent="0.3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</row>
    <row r="11" spans="1:33" s="29" customFormat="1" ht="15" customHeight="1" x14ac:dyDescent="0.35">
      <c r="A11" s="152" t="s">
        <v>208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41"/>
      <c r="AG11" s="41"/>
    </row>
    <row r="12" spans="1:33" s="28" customFormat="1" ht="15" customHeight="1" x14ac:dyDescent="0.35">
      <c r="A12" s="149" t="s">
        <v>68</v>
      </c>
      <c r="B12" s="157" t="s">
        <v>140</v>
      </c>
      <c r="C12" s="148" t="s">
        <v>49</v>
      </c>
      <c r="D12" s="148"/>
      <c r="E12" s="148"/>
      <c r="F12" s="148"/>
      <c r="G12" s="148"/>
      <c r="H12" s="148"/>
      <c r="I12" s="148"/>
      <c r="J12" s="148"/>
      <c r="K12" s="148"/>
      <c r="L12" s="148" t="s">
        <v>50</v>
      </c>
      <c r="M12" s="148"/>
      <c r="N12" s="148"/>
      <c r="O12" s="148"/>
      <c r="P12" s="148" t="s">
        <v>45</v>
      </c>
      <c r="Q12" s="148"/>
      <c r="R12" s="148"/>
      <c r="S12" s="148"/>
      <c r="T12" s="148"/>
      <c r="U12" s="148"/>
      <c r="V12" s="148"/>
      <c r="W12" s="148" t="s">
        <v>46</v>
      </c>
      <c r="X12" s="148"/>
      <c r="Y12" s="148"/>
      <c r="Z12" s="148"/>
      <c r="AA12" s="148" t="s">
        <v>47</v>
      </c>
      <c r="AB12" s="148"/>
      <c r="AC12" s="148"/>
      <c r="AD12" s="158" t="s">
        <v>52</v>
      </c>
      <c r="AE12" s="43"/>
    </row>
    <row r="13" spans="1:33" s="28" customFormat="1" ht="81.5" x14ac:dyDescent="0.35">
      <c r="A13" s="149"/>
      <c r="B13" s="157"/>
      <c r="C13" s="57" t="s">
        <v>94</v>
      </c>
      <c r="D13" s="58" t="s">
        <v>80</v>
      </c>
      <c r="E13" s="58" t="s">
        <v>81</v>
      </c>
      <c r="F13" s="58" t="s">
        <v>82</v>
      </c>
      <c r="G13" s="58" t="s">
        <v>83</v>
      </c>
      <c r="H13" s="58" t="s">
        <v>84</v>
      </c>
      <c r="I13" s="59" t="s">
        <v>85</v>
      </c>
      <c r="J13" s="58" t="s">
        <v>53</v>
      </c>
      <c r="K13" s="60" t="s">
        <v>51</v>
      </c>
      <c r="L13" s="61" t="s">
        <v>86</v>
      </c>
      <c r="M13" s="58" t="s">
        <v>87</v>
      </c>
      <c r="N13" s="58" t="s">
        <v>88</v>
      </c>
      <c r="O13" s="60" t="s">
        <v>51</v>
      </c>
      <c r="P13" s="61" t="s">
        <v>89</v>
      </c>
      <c r="Q13" s="58" t="s">
        <v>90</v>
      </c>
      <c r="R13" s="58" t="s">
        <v>91</v>
      </c>
      <c r="S13" s="58" t="s">
        <v>92</v>
      </c>
      <c r="T13" s="58" t="s">
        <v>93</v>
      </c>
      <c r="U13" s="58" t="s">
        <v>95</v>
      </c>
      <c r="V13" s="60" t="s">
        <v>51</v>
      </c>
      <c r="W13" s="61" t="s">
        <v>58</v>
      </c>
      <c r="X13" s="58" t="s">
        <v>54</v>
      </c>
      <c r="Y13" s="58" t="s">
        <v>55</v>
      </c>
      <c r="Z13" s="60" t="s">
        <v>51</v>
      </c>
      <c r="AA13" s="61" t="s">
        <v>56</v>
      </c>
      <c r="AB13" s="69" t="s">
        <v>57</v>
      </c>
      <c r="AC13" s="60" t="s">
        <v>51</v>
      </c>
      <c r="AD13" s="159"/>
      <c r="AE13" s="66" t="s">
        <v>48</v>
      </c>
    </row>
    <row r="14" spans="1:33" s="28" customFormat="1" x14ac:dyDescent="0.35">
      <c r="A14" s="9" t="s">
        <v>3</v>
      </c>
      <c r="B14" s="97">
        <v>325</v>
      </c>
      <c r="C14" s="98">
        <v>12</v>
      </c>
      <c r="D14" s="99">
        <v>3</v>
      </c>
      <c r="E14" s="99">
        <v>5</v>
      </c>
      <c r="F14" s="99">
        <v>0</v>
      </c>
      <c r="G14" s="99">
        <v>5</v>
      </c>
      <c r="H14" s="99">
        <v>12</v>
      </c>
      <c r="I14" s="99">
        <v>1</v>
      </c>
      <c r="J14" s="99">
        <v>1</v>
      </c>
      <c r="K14" s="97">
        <f>SUM(C14:J14)</f>
        <v>39</v>
      </c>
      <c r="L14" s="99">
        <v>63</v>
      </c>
      <c r="M14" s="99">
        <v>54</v>
      </c>
      <c r="N14" s="99">
        <v>51</v>
      </c>
      <c r="O14" s="97">
        <f>SUM(L14:N14)</f>
        <v>168</v>
      </c>
      <c r="P14" s="98">
        <v>494</v>
      </c>
      <c r="Q14" s="99">
        <v>250</v>
      </c>
      <c r="R14" s="99">
        <v>128</v>
      </c>
      <c r="S14" s="99">
        <v>32</v>
      </c>
      <c r="T14" s="99">
        <v>380</v>
      </c>
      <c r="U14" s="99">
        <v>702</v>
      </c>
      <c r="V14" s="97">
        <f>SUM(P14:U14)</f>
        <v>1986</v>
      </c>
      <c r="W14" s="98">
        <v>0</v>
      </c>
      <c r="X14" s="99">
        <v>0</v>
      </c>
      <c r="Y14" s="99">
        <v>0</v>
      </c>
      <c r="Z14" s="97">
        <f>SUM(W14:Y14)</f>
        <v>0</v>
      </c>
      <c r="AA14" s="99">
        <v>5</v>
      </c>
      <c r="AB14" s="99">
        <v>4</v>
      </c>
      <c r="AC14" s="97">
        <f t="shared" ref="AC14:AC37" si="0">SUM(AA14:AB14)</f>
        <v>9</v>
      </c>
      <c r="AD14" s="97">
        <f>K14+O14+V14+Z14+AC14</f>
        <v>2202</v>
      </c>
      <c r="AE14" s="14">
        <v>71</v>
      </c>
      <c r="AG14" s="44"/>
    </row>
    <row r="15" spans="1:33" s="28" customFormat="1" x14ac:dyDescent="0.35">
      <c r="A15" s="9" t="s">
        <v>145</v>
      </c>
      <c r="B15" s="97">
        <v>20</v>
      </c>
      <c r="C15" s="98">
        <v>0</v>
      </c>
      <c r="D15" s="99">
        <v>0</v>
      </c>
      <c r="E15" s="99">
        <v>1</v>
      </c>
      <c r="F15" s="99">
        <v>0</v>
      </c>
      <c r="G15" s="99">
        <v>1</v>
      </c>
      <c r="H15" s="99">
        <v>0</v>
      </c>
      <c r="I15" s="99">
        <v>0</v>
      </c>
      <c r="J15" s="99">
        <v>0</v>
      </c>
      <c r="K15" s="97">
        <f t="shared" ref="K15:K37" si="1">SUM(C15:J15)</f>
        <v>2</v>
      </c>
      <c r="L15" s="99">
        <v>5</v>
      </c>
      <c r="M15" s="99">
        <v>3</v>
      </c>
      <c r="N15" s="99">
        <v>1</v>
      </c>
      <c r="O15" s="97">
        <f t="shared" ref="O15:O37" si="2">SUM(L15:N15)</f>
        <v>9</v>
      </c>
      <c r="P15" s="98">
        <v>27</v>
      </c>
      <c r="Q15" s="99">
        <v>18</v>
      </c>
      <c r="R15" s="99">
        <v>10</v>
      </c>
      <c r="S15" s="99">
        <v>3</v>
      </c>
      <c r="T15" s="99">
        <v>15</v>
      </c>
      <c r="U15" s="99">
        <v>21</v>
      </c>
      <c r="V15" s="97">
        <f t="shared" ref="V15:V37" si="3">SUM(P15:U15)</f>
        <v>94</v>
      </c>
      <c r="W15" s="98">
        <v>0</v>
      </c>
      <c r="X15" s="99">
        <v>0</v>
      </c>
      <c r="Y15" s="99">
        <v>0</v>
      </c>
      <c r="Z15" s="97">
        <f t="shared" ref="Z15:Z37" si="4">SUM(W15:Y15)</f>
        <v>0</v>
      </c>
      <c r="AA15" s="100">
        <v>0</v>
      </c>
      <c r="AB15" s="100">
        <v>1</v>
      </c>
      <c r="AC15" s="97">
        <f t="shared" si="0"/>
        <v>1</v>
      </c>
      <c r="AD15" s="97">
        <f t="shared" ref="AD15:AD37" si="5">K15+O15+V15+Z15+AC15</f>
        <v>106</v>
      </c>
      <c r="AE15" s="14">
        <v>7</v>
      </c>
      <c r="AG15" s="44"/>
    </row>
    <row r="16" spans="1:33" s="28" customFormat="1" x14ac:dyDescent="0.35">
      <c r="A16" s="9" t="s">
        <v>4</v>
      </c>
      <c r="B16" s="97">
        <v>33</v>
      </c>
      <c r="C16" s="98">
        <v>12</v>
      </c>
      <c r="D16" s="99">
        <v>0</v>
      </c>
      <c r="E16" s="99">
        <v>6</v>
      </c>
      <c r="F16" s="99">
        <v>0</v>
      </c>
      <c r="G16" s="99">
        <v>2</v>
      </c>
      <c r="H16" s="99">
        <v>3</v>
      </c>
      <c r="I16" s="99">
        <v>1</v>
      </c>
      <c r="J16" s="99">
        <v>0</v>
      </c>
      <c r="K16" s="97">
        <f t="shared" si="1"/>
        <v>24</v>
      </c>
      <c r="L16" s="99">
        <v>15</v>
      </c>
      <c r="M16" s="99">
        <v>12</v>
      </c>
      <c r="N16" s="99">
        <v>11</v>
      </c>
      <c r="O16" s="97">
        <f t="shared" si="2"/>
        <v>38</v>
      </c>
      <c r="P16" s="98">
        <v>50</v>
      </c>
      <c r="Q16" s="99">
        <v>34</v>
      </c>
      <c r="R16" s="99">
        <v>19</v>
      </c>
      <c r="S16" s="99">
        <v>5</v>
      </c>
      <c r="T16" s="99">
        <v>44</v>
      </c>
      <c r="U16" s="99">
        <v>56</v>
      </c>
      <c r="V16" s="97">
        <f t="shared" si="3"/>
        <v>208</v>
      </c>
      <c r="W16" s="98">
        <v>0</v>
      </c>
      <c r="X16" s="99">
        <v>1</v>
      </c>
      <c r="Y16" s="99">
        <v>2</v>
      </c>
      <c r="Z16" s="97">
        <f t="shared" si="4"/>
        <v>3</v>
      </c>
      <c r="AA16" s="99">
        <v>1</v>
      </c>
      <c r="AB16" s="99">
        <v>1</v>
      </c>
      <c r="AC16" s="97">
        <f t="shared" si="0"/>
        <v>2</v>
      </c>
      <c r="AD16" s="97">
        <f t="shared" si="5"/>
        <v>275</v>
      </c>
      <c r="AE16" s="14">
        <v>10</v>
      </c>
      <c r="AG16" s="44"/>
    </row>
    <row r="17" spans="1:35" s="28" customFormat="1" x14ac:dyDescent="0.35">
      <c r="A17" s="9" t="s">
        <v>5</v>
      </c>
      <c r="B17" s="97">
        <v>17</v>
      </c>
      <c r="C17" s="98">
        <v>0</v>
      </c>
      <c r="D17" s="99">
        <v>2</v>
      </c>
      <c r="E17" s="99">
        <v>1</v>
      </c>
      <c r="F17" s="99">
        <v>0</v>
      </c>
      <c r="G17" s="99">
        <v>0</v>
      </c>
      <c r="H17" s="99">
        <v>0</v>
      </c>
      <c r="I17" s="99">
        <v>0</v>
      </c>
      <c r="J17" s="99">
        <v>1</v>
      </c>
      <c r="K17" s="97">
        <f t="shared" si="1"/>
        <v>4</v>
      </c>
      <c r="L17" s="99">
        <v>2</v>
      </c>
      <c r="M17" s="99">
        <v>1</v>
      </c>
      <c r="N17" s="99">
        <v>1</v>
      </c>
      <c r="O17" s="97">
        <f t="shared" si="2"/>
        <v>4</v>
      </c>
      <c r="P17" s="98">
        <v>37</v>
      </c>
      <c r="Q17" s="99">
        <v>18</v>
      </c>
      <c r="R17" s="99">
        <v>10</v>
      </c>
      <c r="S17" s="99">
        <v>1</v>
      </c>
      <c r="T17" s="99">
        <v>22</v>
      </c>
      <c r="U17" s="99">
        <v>38</v>
      </c>
      <c r="V17" s="97">
        <f t="shared" si="3"/>
        <v>126</v>
      </c>
      <c r="W17" s="98">
        <v>0</v>
      </c>
      <c r="X17" s="99">
        <v>0</v>
      </c>
      <c r="Y17" s="99">
        <v>0</v>
      </c>
      <c r="Z17" s="97">
        <f t="shared" si="4"/>
        <v>0</v>
      </c>
      <c r="AA17" s="99">
        <v>1</v>
      </c>
      <c r="AB17" s="99">
        <v>1</v>
      </c>
      <c r="AC17" s="97">
        <f t="shared" si="0"/>
        <v>2</v>
      </c>
      <c r="AD17" s="97">
        <f t="shared" si="5"/>
        <v>136</v>
      </c>
      <c r="AE17" s="14">
        <v>3</v>
      </c>
      <c r="AG17" s="44"/>
    </row>
    <row r="18" spans="1:35" s="28" customFormat="1" ht="13.15" customHeight="1" x14ac:dyDescent="0.35">
      <c r="A18" s="9" t="s">
        <v>0</v>
      </c>
      <c r="B18" s="97">
        <v>605</v>
      </c>
      <c r="C18" s="98">
        <v>49</v>
      </c>
      <c r="D18" s="99">
        <v>9</v>
      </c>
      <c r="E18" s="99">
        <v>18</v>
      </c>
      <c r="F18" s="99">
        <v>8</v>
      </c>
      <c r="G18" s="99">
        <v>14</v>
      </c>
      <c r="H18" s="99">
        <v>27</v>
      </c>
      <c r="I18" s="99">
        <v>1</v>
      </c>
      <c r="J18" s="99">
        <v>6</v>
      </c>
      <c r="K18" s="97">
        <f t="shared" si="1"/>
        <v>132</v>
      </c>
      <c r="L18" s="99">
        <v>137</v>
      </c>
      <c r="M18" s="99">
        <v>125</v>
      </c>
      <c r="N18" s="99">
        <v>87</v>
      </c>
      <c r="O18" s="97">
        <f t="shared" si="2"/>
        <v>349</v>
      </c>
      <c r="P18" s="98">
        <v>872</v>
      </c>
      <c r="Q18" s="99">
        <v>539</v>
      </c>
      <c r="R18" s="99">
        <v>318</v>
      </c>
      <c r="S18" s="99">
        <v>65</v>
      </c>
      <c r="T18" s="99">
        <v>661</v>
      </c>
      <c r="U18" s="99">
        <v>1075</v>
      </c>
      <c r="V18" s="97">
        <f t="shared" si="3"/>
        <v>3530</v>
      </c>
      <c r="W18" s="98">
        <v>1</v>
      </c>
      <c r="X18" s="99">
        <v>4</v>
      </c>
      <c r="Y18" s="99">
        <v>5</v>
      </c>
      <c r="Z18" s="97">
        <f t="shared" si="4"/>
        <v>10</v>
      </c>
      <c r="AA18" s="99">
        <v>9</v>
      </c>
      <c r="AB18" s="99">
        <v>10</v>
      </c>
      <c r="AC18" s="97">
        <f t="shared" si="0"/>
        <v>19</v>
      </c>
      <c r="AD18" s="97">
        <f t="shared" si="5"/>
        <v>4040</v>
      </c>
      <c r="AE18" s="14">
        <v>120</v>
      </c>
      <c r="AG18" s="44"/>
      <c r="AH18" s="45"/>
      <c r="AI18" s="45"/>
    </row>
    <row r="19" spans="1:35" s="28" customFormat="1" x14ac:dyDescent="0.35">
      <c r="A19" s="9" t="s">
        <v>6</v>
      </c>
      <c r="B19" s="97">
        <v>29</v>
      </c>
      <c r="C19" s="98">
        <v>7</v>
      </c>
      <c r="D19" s="99">
        <v>0</v>
      </c>
      <c r="E19" s="99">
        <v>2</v>
      </c>
      <c r="F19" s="99">
        <v>0</v>
      </c>
      <c r="G19" s="99">
        <v>2</v>
      </c>
      <c r="H19" s="99">
        <v>4</v>
      </c>
      <c r="I19" s="99">
        <v>0</v>
      </c>
      <c r="J19" s="99">
        <v>0</v>
      </c>
      <c r="K19" s="97">
        <f t="shared" si="1"/>
        <v>15</v>
      </c>
      <c r="L19" s="99">
        <v>6</v>
      </c>
      <c r="M19" s="99">
        <v>6</v>
      </c>
      <c r="N19" s="99">
        <v>6</v>
      </c>
      <c r="O19" s="97">
        <f t="shared" si="2"/>
        <v>18</v>
      </c>
      <c r="P19" s="98">
        <v>39</v>
      </c>
      <c r="Q19" s="99">
        <v>22</v>
      </c>
      <c r="R19" s="99">
        <v>14</v>
      </c>
      <c r="S19" s="99">
        <v>7</v>
      </c>
      <c r="T19" s="99">
        <v>25</v>
      </c>
      <c r="U19" s="99">
        <v>42</v>
      </c>
      <c r="V19" s="97">
        <f t="shared" si="3"/>
        <v>149</v>
      </c>
      <c r="W19" s="98">
        <v>0</v>
      </c>
      <c r="X19" s="99">
        <v>2</v>
      </c>
      <c r="Y19" s="99">
        <v>0</v>
      </c>
      <c r="Z19" s="97">
        <f t="shared" si="4"/>
        <v>2</v>
      </c>
      <c r="AA19" s="99">
        <v>0</v>
      </c>
      <c r="AB19" s="99">
        <v>0</v>
      </c>
      <c r="AC19" s="97">
        <f t="shared" si="0"/>
        <v>0</v>
      </c>
      <c r="AD19" s="97">
        <f t="shared" si="5"/>
        <v>184</v>
      </c>
      <c r="AE19" s="14">
        <v>14</v>
      </c>
      <c r="AG19" s="44"/>
      <c r="AH19" s="45"/>
      <c r="AI19" s="45"/>
    </row>
    <row r="20" spans="1:35" s="28" customFormat="1" x14ac:dyDescent="0.35">
      <c r="A20" s="9" t="s">
        <v>7</v>
      </c>
      <c r="B20" s="97">
        <v>38</v>
      </c>
      <c r="C20" s="98">
        <v>2</v>
      </c>
      <c r="D20" s="99">
        <v>0</v>
      </c>
      <c r="E20" s="99">
        <v>1</v>
      </c>
      <c r="F20" s="99">
        <v>0</v>
      </c>
      <c r="G20" s="99">
        <v>1</v>
      </c>
      <c r="H20" s="99">
        <v>2</v>
      </c>
      <c r="I20" s="99">
        <v>0</v>
      </c>
      <c r="J20" s="99">
        <v>0</v>
      </c>
      <c r="K20" s="97">
        <f t="shared" si="1"/>
        <v>6</v>
      </c>
      <c r="L20" s="99">
        <v>8</v>
      </c>
      <c r="M20" s="99">
        <v>6</v>
      </c>
      <c r="N20" s="99">
        <v>5</v>
      </c>
      <c r="O20" s="97">
        <f t="shared" si="2"/>
        <v>19</v>
      </c>
      <c r="P20" s="98">
        <v>66</v>
      </c>
      <c r="Q20" s="99">
        <v>37</v>
      </c>
      <c r="R20" s="99">
        <v>15</v>
      </c>
      <c r="S20" s="99">
        <v>7</v>
      </c>
      <c r="T20" s="99">
        <v>38</v>
      </c>
      <c r="U20" s="99">
        <v>86</v>
      </c>
      <c r="V20" s="97">
        <f t="shared" si="3"/>
        <v>249</v>
      </c>
      <c r="W20" s="98">
        <v>0</v>
      </c>
      <c r="X20" s="99">
        <v>0</v>
      </c>
      <c r="Y20" s="99">
        <v>1</v>
      </c>
      <c r="Z20" s="97">
        <f t="shared" si="4"/>
        <v>1</v>
      </c>
      <c r="AA20" s="99">
        <v>0</v>
      </c>
      <c r="AB20" s="99">
        <v>1</v>
      </c>
      <c r="AC20" s="97">
        <f t="shared" si="0"/>
        <v>1</v>
      </c>
      <c r="AD20" s="97">
        <f t="shared" si="5"/>
        <v>276</v>
      </c>
      <c r="AE20" s="14">
        <v>14</v>
      </c>
      <c r="AG20" s="44"/>
      <c r="AH20" s="45"/>
      <c r="AI20" s="45"/>
    </row>
    <row r="21" spans="1:35" s="28" customFormat="1" x14ac:dyDescent="0.35">
      <c r="A21" s="9" t="s">
        <v>96</v>
      </c>
      <c r="B21" s="97">
        <v>13</v>
      </c>
      <c r="C21" s="98">
        <v>5</v>
      </c>
      <c r="D21" s="99">
        <v>0</v>
      </c>
      <c r="E21" s="99">
        <v>1</v>
      </c>
      <c r="F21" s="99">
        <v>0</v>
      </c>
      <c r="G21" s="99">
        <v>1</v>
      </c>
      <c r="H21" s="99">
        <v>2</v>
      </c>
      <c r="I21" s="99">
        <v>0</v>
      </c>
      <c r="J21" s="99">
        <v>1</v>
      </c>
      <c r="K21" s="97">
        <f t="shared" si="1"/>
        <v>10</v>
      </c>
      <c r="L21" s="99">
        <v>0</v>
      </c>
      <c r="M21" s="99">
        <v>1</v>
      </c>
      <c r="N21" s="99">
        <v>0</v>
      </c>
      <c r="O21" s="97">
        <f t="shared" si="2"/>
        <v>1</v>
      </c>
      <c r="P21" s="98">
        <v>12</v>
      </c>
      <c r="Q21" s="99">
        <v>11</v>
      </c>
      <c r="R21" s="99">
        <v>8</v>
      </c>
      <c r="S21" s="99">
        <v>1</v>
      </c>
      <c r="T21" s="99">
        <v>14</v>
      </c>
      <c r="U21" s="99">
        <v>9</v>
      </c>
      <c r="V21" s="97">
        <f t="shared" si="3"/>
        <v>55</v>
      </c>
      <c r="W21" s="98">
        <v>0</v>
      </c>
      <c r="X21" s="99">
        <v>1</v>
      </c>
      <c r="Y21" s="99">
        <v>1</v>
      </c>
      <c r="Z21" s="97">
        <f t="shared" si="4"/>
        <v>2</v>
      </c>
      <c r="AA21" s="99">
        <v>1</v>
      </c>
      <c r="AB21" s="99">
        <v>1</v>
      </c>
      <c r="AC21" s="97">
        <f t="shared" si="0"/>
        <v>2</v>
      </c>
      <c r="AD21" s="97">
        <f t="shared" si="5"/>
        <v>70</v>
      </c>
      <c r="AE21" s="14">
        <v>3</v>
      </c>
      <c r="AG21" s="44"/>
      <c r="AH21" s="45"/>
      <c r="AI21" s="45"/>
    </row>
    <row r="22" spans="1:35" s="28" customFormat="1" x14ac:dyDescent="0.35">
      <c r="A22" s="9" t="s">
        <v>166</v>
      </c>
      <c r="B22" s="97">
        <v>0</v>
      </c>
      <c r="C22" s="98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7">
        <f t="shared" si="1"/>
        <v>0</v>
      </c>
      <c r="L22" s="99">
        <v>0</v>
      </c>
      <c r="M22" s="99">
        <v>0</v>
      </c>
      <c r="N22" s="99">
        <v>0</v>
      </c>
      <c r="O22" s="97">
        <f t="shared" si="2"/>
        <v>0</v>
      </c>
      <c r="P22" s="98">
        <v>1</v>
      </c>
      <c r="Q22" s="99">
        <v>1</v>
      </c>
      <c r="R22" s="99">
        <v>1</v>
      </c>
      <c r="S22" s="99">
        <v>0</v>
      </c>
      <c r="T22" s="99">
        <v>0</v>
      </c>
      <c r="U22" s="99">
        <v>1</v>
      </c>
      <c r="V22" s="97">
        <f t="shared" si="3"/>
        <v>4</v>
      </c>
      <c r="W22" s="98">
        <v>0</v>
      </c>
      <c r="X22" s="99">
        <v>0</v>
      </c>
      <c r="Y22" s="99">
        <v>0</v>
      </c>
      <c r="Z22" s="97">
        <f t="shared" si="4"/>
        <v>0</v>
      </c>
      <c r="AA22" s="100">
        <v>0</v>
      </c>
      <c r="AB22" s="99">
        <v>0</v>
      </c>
      <c r="AC22" s="97">
        <f t="shared" si="0"/>
        <v>0</v>
      </c>
      <c r="AD22" s="97">
        <f t="shared" si="5"/>
        <v>4</v>
      </c>
      <c r="AE22" s="14">
        <v>0</v>
      </c>
      <c r="AG22" s="44"/>
      <c r="AH22" s="45"/>
      <c r="AI22" s="45"/>
    </row>
    <row r="23" spans="1:35" s="28" customFormat="1" x14ac:dyDescent="0.35">
      <c r="A23" s="9" t="s">
        <v>97</v>
      </c>
      <c r="B23" s="97">
        <v>3</v>
      </c>
      <c r="C23" s="98">
        <v>1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7">
        <f t="shared" si="1"/>
        <v>1</v>
      </c>
      <c r="L23" s="99">
        <v>1</v>
      </c>
      <c r="M23" s="99">
        <v>1</v>
      </c>
      <c r="N23" s="99">
        <v>1</v>
      </c>
      <c r="O23" s="97">
        <f t="shared" si="2"/>
        <v>3</v>
      </c>
      <c r="P23" s="98">
        <v>5</v>
      </c>
      <c r="Q23" s="99">
        <v>3</v>
      </c>
      <c r="R23" s="99">
        <v>2</v>
      </c>
      <c r="S23" s="99">
        <v>0</v>
      </c>
      <c r="T23" s="99">
        <v>2</v>
      </c>
      <c r="U23" s="99">
        <v>4</v>
      </c>
      <c r="V23" s="97">
        <f t="shared" si="3"/>
        <v>16</v>
      </c>
      <c r="W23" s="98">
        <v>0</v>
      </c>
      <c r="X23" s="99">
        <v>0</v>
      </c>
      <c r="Y23" s="99">
        <v>0</v>
      </c>
      <c r="Z23" s="97">
        <f t="shared" si="4"/>
        <v>0</v>
      </c>
      <c r="AA23" s="100">
        <v>1</v>
      </c>
      <c r="AB23" s="99">
        <v>1</v>
      </c>
      <c r="AC23" s="97">
        <f t="shared" si="0"/>
        <v>2</v>
      </c>
      <c r="AD23" s="97">
        <f t="shared" si="5"/>
        <v>22</v>
      </c>
      <c r="AE23" s="14">
        <v>0</v>
      </c>
      <c r="AG23" s="44"/>
      <c r="AH23" s="45"/>
      <c r="AI23" s="45"/>
    </row>
    <row r="24" spans="1:35" s="28" customFormat="1" x14ac:dyDescent="0.35">
      <c r="A24" s="9" t="s">
        <v>98</v>
      </c>
      <c r="B24" s="97">
        <v>15</v>
      </c>
      <c r="C24" s="98">
        <v>6</v>
      </c>
      <c r="D24" s="99">
        <v>0</v>
      </c>
      <c r="E24" s="99">
        <v>7</v>
      </c>
      <c r="F24" s="99">
        <v>0</v>
      </c>
      <c r="G24" s="99">
        <v>3</v>
      </c>
      <c r="H24" s="99">
        <v>2</v>
      </c>
      <c r="I24" s="99">
        <v>0</v>
      </c>
      <c r="J24" s="99">
        <v>2</v>
      </c>
      <c r="K24" s="97">
        <f t="shared" si="1"/>
        <v>20</v>
      </c>
      <c r="L24" s="99">
        <v>5</v>
      </c>
      <c r="M24" s="99">
        <v>3</v>
      </c>
      <c r="N24" s="99">
        <v>1</v>
      </c>
      <c r="O24" s="97">
        <f t="shared" si="2"/>
        <v>9</v>
      </c>
      <c r="P24" s="98">
        <v>16</v>
      </c>
      <c r="Q24" s="99">
        <v>13</v>
      </c>
      <c r="R24" s="99">
        <v>10</v>
      </c>
      <c r="S24" s="99">
        <v>1</v>
      </c>
      <c r="T24" s="99">
        <v>13</v>
      </c>
      <c r="U24" s="99">
        <v>12</v>
      </c>
      <c r="V24" s="97">
        <f t="shared" si="3"/>
        <v>65</v>
      </c>
      <c r="W24" s="98">
        <v>0</v>
      </c>
      <c r="X24" s="99">
        <v>0</v>
      </c>
      <c r="Y24" s="99">
        <v>0</v>
      </c>
      <c r="Z24" s="97">
        <f t="shared" si="4"/>
        <v>0</v>
      </c>
      <c r="AA24" s="99">
        <v>0</v>
      </c>
      <c r="AB24" s="99">
        <v>0</v>
      </c>
      <c r="AC24" s="97">
        <f t="shared" si="0"/>
        <v>0</v>
      </c>
      <c r="AD24" s="97">
        <f t="shared" si="5"/>
        <v>94</v>
      </c>
      <c r="AE24" s="14">
        <v>5</v>
      </c>
      <c r="AG24" s="44"/>
      <c r="AH24" s="45"/>
      <c r="AI24" s="45"/>
    </row>
    <row r="25" spans="1:35" s="28" customFormat="1" x14ac:dyDescent="0.35">
      <c r="A25" s="9" t="s">
        <v>99</v>
      </c>
      <c r="B25" s="97">
        <v>42</v>
      </c>
      <c r="C25" s="98">
        <v>17</v>
      </c>
      <c r="D25" s="99">
        <v>0</v>
      </c>
      <c r="E25" s="99">
        <v>2</v>
      </c>
      <c r="F25" s="99">
        <v>0</v>
      </c>
      <c r="G25" s="99">
        <v>2</v>
      </c>
      <c r="H25" s="99">
        <v>5</v>
      </c>
      <c r="I25" s="99">
        <v>0</v>
      </c>
      <c r="J25" s="99">
        <v>1</v>
      </c>
      <c r="K25" s="97">
        <f t="shared" si="1"/>
        <v>27</v>
      </c>
      <c r="L25" s="99">
        <v>5</v>
      </c>
      <c r="M25" s="99">
        <v>6</v>
      </c>
      <c r="N25" s="99">
        <v>5</v>
      </c>
      <c r="O25" s="97">
        <f t="shared" si="2"/>
        <v>16</v>
      </c>
      <c r="P25" s="98">
        <v>57</v>
      </c>
      <c r="Q25" s="99">
        <v>38</v>
      </c>
      <c r="R25" s="99">
        <v>34</v>
      </c>
      <c r="S25" s="99">
        <v>13</v>
      </c>
      <c r="T25" s="99">
        <v>35</v>
      </c>
      <c r="U25" s="99">
        <v>60</v>
      </c>
      <c r="V25" s="97">
        <f t="shared" si="3"/>
        <v>237</v>
      </c>
      <c r="W25" s="98">
        <v>0</v>
      </c>
      <c r="X25" s="99">
        <v>0</v>
      </c>
      <c r="Y25" s="99">
        <v>4</v>
      </c>
      <c r="Z25" s="97">
        <f t="shared" si="4"/>
        <v>4</v>
      </c>
      <c r="AA25" s="99">
        <v>1</v>
      </c>
      <c r="AB25" s="99">
        <v>3</v>
      </c>
      <c r="AC25" s="97">
        <f t="shared" si="0"/>
        <v>4</v>
      </c>
      <c r="AD25" s="97">
        <f t="shared" si="5"/>
        <v>288</v>
      </c>
      <c r="AE25" s="14">
        <v>9</v>
      </c>
      <c r="AG25" s="44"/>
      <c r="AH25" s="45"/>
      <c r="AI25" s="45"/>
    </row>
    <row r="26" spans="1:35" s="28" customFormat="1" x14ac:dyDescent="0.35">
      <c r="A26" s="9" t="s">
        <v>100</v>
      </c>
      <c r="B26" s="97">
        <v>2</v>
      </c>
      <c r="C26" s="98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7">
        <f t="shared" si="1"/>
        <v>0</v>
      </c>
      <c r="L26" s="99">
        <v>1</v>
      </c>
      <c r="M26" s="99">
        <v>0</v>
      </c>
      <c r="N26" s="99">
        <v>0</v>
      </c>
      <c r="O26" s="97">
        <f t="shared" si="2"/>
        <v>1</v>
      </c>
      <c r="P26" s="98">
        <v>4</v>
      </c>
      <c r="Q26" s="99">
        <v>3</v>
      </c>
      <c r="R26" s="99">
        <v>1</v>
      </c>
      <c r="S26" s="99">
        <v>0</v>
      </c>
      <c r="T26" s="99">
        <v>3</v>
      </c>
      <c r="U26" s="99">
        <v>2</v>
      </c>
      <c r="V26" s="97">
        <f t="shared" si="3"/>
        <v>13</v>
      </c>
      <c r="W26" s="98">
        <v>0</v>
      </c>
      <c r="X26" s="99">
        <v>0</v>
      </c>
      <c r="Y26" s="99">
        <v>0</v>
      </c>
      <c r="Z26" s="97">
        <f t="shared" si="4"/>
        <v>0</v>
      </c>
      <c r="AA26" s="100">
        <v>0</v>
      </c>
      <c r="AB26" s="99">
        <v>0</v>
      </c>
      <c r="AC26" s="97">
        <f t="shared" si="0"/>
        <v>0</v>
      </c>
      <c r="AD26" s="97">
        <f t="shared" si="5"/>
        <v>14</v>
      </c>
      <c r="AE26" s="14">
        <v>0</v>
      </c>
      <c r="AG26" s="44"/>
      <c r="AH26" s="45"/>
      <c r="AI26" s="45"/>
    </row>
    <row r="27" spans="1:35" s="28" customFormat="1" x14ac:dyDescent="0.35">
      <c r="A27" s="9" t="s">
        <v>8</v>
      </c>
      <c r="B27" s="97">
        <v>20</v>
      </c>
      <c r="C27" s="98">
        <v>5</v>
      </c>
      <c r="D27" s="99">
        <v>0</v>
      </c>
      <c r="E27" s="99">
        <v>1</v>
      </c>
      <c r="F27" s="99">
        <v>1</v>
      </c>
      <c r="G27" s="99">
        <v>1</v>
      </c>
      <c r="H27" s="99">
        <v>2</v>
      </c>
      <c r="I27" s="99">
        <v>1</v>
      </c>
      <c r="J27" s="99">
        <v>1</v>
      </c>
      <c r="K27" s="97">
        <f t="shared" si="1"/>
        <v>12</v>
      </c>
      <c r="L27" s="99">
        <v>1</v>
      </c>
      <c r="M27" s="99">
        <v>2</v>
      </c>
      <c r="N27" s="99">
        <v>6</v>
      </c>
      <c r="O27" s="97">
        <f t="shared" si="2"/>
        <v>9</v>
      </c>
      <c r="P27" s="98">
        <v>36</v>
      </c>
      <c r="Q27" s="99">
        <v>25</v>
      </c>
      <c r="R27" s="99">
        <v>13</v>
      </c>
      <c r="S27" s="99">
        <v>1</v>
      </c>
      <c r="T27" s="99">
        <v>16</v>
      </c>
      <c r="U27" s="99">
        <v>38</v>
      </c>
      <c r="V27" s="97">
        <f t="shared" si="3"/>
        <v>129</v>
      </c>
      <c r="W27" s="98">
        <v>0</v>
      </c>
      <c r="X27" s="99">
        <v>0</v>
      </c>
      <c r="Y27" s="99">
        <v>2</v>
      </c>
      <c r="Z27" s="97">
        <f t="shared" si="4"/>
        <v>2</v>
      </c>
      <c r="AA27" s="99">
        <v>2</v>
      </c>
      <c r="AB27" s="99">
        <v>1</v>
      </c>
      <c r="AC27" s="97">
        <f t="shared" si="0"/>
        <v>3</v>
      </c>
      <c r="AD27" s="97">
        <f t="shared" si="5"/>
        <v>155</v>
      </c>
      <c r="AE27" s="14">
        <v>12</v>
      </c>
      <c r="AG27" s="44"/>
    </row>
    <row r="28" spans="1:35" s="28" customFormat="1" x14ac:dyDescent="0.35">
      <c r="A28" s="9" t="s">
        <v>9</v>
      </c>
      <c r="B28" s="97">
        <v>35</v>
      </c>
      <c r="C28" s="98">
        <v>5</v>
      </c>
      <c r="D28" s="99">
        <v>2</v>
      </c>
      <c r="E28" s="99">
        <v>2</v>
      </c>
      <c r="F28" s="99">
        <v>0</v>
      </c>
      <c r="G28" s="99">
        <v>2</v>
      </c>
      <c r="H28" s="99">
        <v>2</v>
      </c>
      <c r="I28" s="99">
        <v>1</v>
      </c>
      <c r="J28" s="99">
        <v>1</v>
      </c>
      <c r="K28" s="97">
        <f t="shared" si="1"/>
        <v>15</v>
      </c>
      <c r="L28" s="99">
        <v>10</v>
      </c>
      <c r="M28" s="99">
        <v>5</v>
      </c>
      <c r="N28" s="99">
        <v>4</v>
      </c>
      <c r="O28" s="97">
        <f t="shared" si="2"/>
        <v>19</v>
      </c>
      <c r="P28" s="98">
        <v>50</v>
      </c>
      <c r="Q28" s="99">
        <v>24</v>
      </c>
      <c r="R28" s="99">
        <v>16</v>
      </c>
      <c r="S28" s="99">
        <v>7</v>
      </c>
      <c r="T28" s="99">
        <v>24</v>
      </c>
      <c r="U28" s="99">
        <v>64</v>
      </c>
      <c r="V28" s="97">
        <f t="shared" si="3"/>
        <v>185</v>
      </c>
      <c r="W28" s="98">
        <v>0</v>
      </c>
      <c r="X28" s="99">
        <v>0</v>
      </c>
      <c r="Y28" s="99">
        <v>0</v>
      </c>
      <c r="Z28" s="97">
        <f t="shared" si="4"/>
        <v>0</v>
      </c>
      <c r="AA28" s="99">
        <v>0</v>
      </c>
      <c r="AB28" s="99">
        <v>0</v>
      </c>
      <c r="AC28" s="97">
        <f t="shared" si="0"/>
        <v>0</v>
      </c>
      <c r="AD28" s="97">
        <f t="shared" si="5"/>
        <v>219</v>
      </c>
      <c r="AE28" s="14">
        <v>9</v>
      </c>
      <c r="AG28" s="44"/>
    </row>
    <row r="29" spans="1:35" s="28" customFormat="1" x14ac:dyDescent="0.35">
      <c r="A29" s="9" t="s">
        <v>1</v>
      </c>
      <c r="B29" s="97">
        <v>67</v>
      </c>
      <c r="C29" s="98">
        <v>8</v>
      </c>
      <c r="D29" s="99">
        <v>1</v>
      </c>
      <c r="E29" s="99">
        <v>2</v>
      </c>
      <c r="F29" s="99">
        <v>0</v>
      </c>
      <c r="G29" s="99">
        <v>3</v>
      </c>
      <c r="H29" s="99">
        <v>6</v>
      </c>
      <c r="I29" s="99">
        <v>1</v>
      </c>
      <c r="J29" s="99">
        <v>1</v>
      </c>
      <c r="K29" s="97">
        <f t="shared" si="1"/>
        <v>22</v>
      </c>
      <c r="L29" s="99">
        <v>17</v>
      </c>
      <c r="M29" s="99">
        <v>10</v>
      </c>
      <c r="N29" s="99">
        <v>5</v>
      </c>
      <c r="O29" s="97">
        <f t="shared" si="2"/>
        <v>32</v>
      </c>
      <c r="P29" s="98">
        <v>103</v>
      </c>
      <c r="Q29" s="99">
        <v>63</v>
      </c>
      <c r="R29" s="99">
        <v>36</v>
      </c>
      <c r="S29" s="99">
        <v>5</v>
      </c>
      <c r="T29" s="99">
        <v>48</v>
      </c>
      <c r="U29" s="99">
        <v>128</v>
      </c>
      <c r="V29" s="97">
        <f t="shared" si="3"/>
        <v>383</v>
      </c>
      <c r="W29" s="98">
        <v>1</v>
      </c>
      <c r="X29" s="99">
        <v>0</v>
      </c>
      <c r="Y29" s="99">
        <v>0</v>
      </c>
      <c r="Z29" s="97">
        <f t="shared" si="4"/>
        <v>1</v>
      </c>
      <c r="AA29" s="99">
        <v>0</v>
      </c>
      <c r="AB29" s="99">
        <v>1</v>
      </c>
      <c r="AC29" s="97">
        <f t="shared" si="0"/>
        <v>1</v>
      </c>
      <c r="AD29" s="97">
        <f t="shared" si="5"/>
        <v>439</v>
      </c>
      <c r="AE29" s="14">
        <v>30</v>
      </c>
      <c r="AG29" s="44"/>
    </row>
    <row r="30" spans="1:35" s="28" customFormat="1" x14ac:dyDescent="0.35">
      <c r="A30" s="9" t="s">
        <v>2</v>
      </c>
      <c r="B30" s="97">
        <v>17</v>
      </c>
      <c r="C30" s="98">
        <v>2</v>
      </c>
      <c r="D30" s="99">
        <v>0</v>
      </c>
      <c r="E30" s="99">
        <v>1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7">
        <f t="shared" si="1"/>
        <v>3</v>
      </c>
      <c r="L30" s="99">
        <v>3</v>
      </c>
      <c r="M30" s="99">
        <v>3</v>
      </c>
      <c r="N30" s="99">
        <v>2</v>
      </c>
      <c r="O30" s="97">
        <f t="shared" si="2"/>
        <v>8</v>
      </c>
      <c r="P30" s="98">
        <v>22</v>
      </c>
      <c r="Q30" s="99">
        <v>19</v>
      </c>
      <c r="R30" s="99">
        <v>10</v>
      </c>
      <c r="S30" s="99">
        <v>3</v>
      </c>
      <c r="T30" s="99">
        <v>17</v>
      </c>
      <c r="U30" s="99">
        <v>21</v>
      </c>
      <c r="V30" s="97">
        <f t="shared" si="3"/>
        <v>92</v>
      </c>
      <c r="W30" s="98">
        <v>0</v>
      </c>
      <c r="X30" s="99">
        <v>0</v>
      </c>
      <c r="Y30" s="99">
        <v>0</v>
      </c>
      <c r="Z30" s="97">
        <f t="shared" si="4"/>
        <v>0</v>
      </c>
      <c r="AA30" s="99">
        <v>0</v>
      </c>
      <c r="AB30" s="99">
        <v>3</v>
      </c>
      <c r="AC30" s="97">
        <f t="shared" si="0"/>
        <v>3</v>
      </c>
      <c r="AD30" s="97">
        <f t="shared" si="5"/>
        <v>106</v>
      </c>
      <c r="AE30" s="14">
        <v>14</v>
      </c>
      <c r="AG30" s="44"/>
    </row>
    <row r="31" spans="1:35" s="28" customFormat="1" x14ac:dyDescent="0.35">
      <c r="A31" s="9" t="s">
        <v>10</v>
      </c>
      <c r="B31" s="97">
        <v>636</v>
      </c>
      <c r="C31" s="98">
        <v>49</v>
      </c>
      <c r="D31" s="99">
        <v>5</v>
      </c>
      <c r="E31" s="99">
        <v>20</v>
      </c>
      <c r="F31" s="99">
        <v>4</v>
      </c>
      <c r="G31" s="99">
        <v>18</v>
      </c>
      <c r="H31" s="99">
        <v>32</v>
      </c>
      <c r="I31" s="99">
        <v>2</v>
      </c>
      <c r="J31" s="99">
        <v>10</v>
      </c>
      <c r="K31" s="97">
        <f t="shared" si="1"/>
        <v>140</v>
      </c>
      <c r="L31" s="99">
        <v>209</v>
      </c>
      <c r="M31" s="99">
        <v>201</v>
      </c>
      <c r="N31" s="99">
        <v>156</v>
      </c>
      <c r="O31" s="97">
        <f t="shared" si="2"/>
        <v>566</v>
      </c>
      <c r="P31" s="98">
        <v>947</v>
      </c>
      <c r="Q31" s="99">
        <v>580</v>
      </c>
      <c r="R31" s="99">
        <v>295</v>
      </c>
      <c r="S31" s="99">
        <v>76</v>
      </c>
      <c r="T31" s="99">
        <v>781</v>
      </c>
      <c r="U31" s="99">
        <v>1098</v>
      </c>
      <c r="V31" s="97">
        <f t="shared" si="3"/>
        <v>3777</v>
      </c>
      <c r="W31" s="98">
        <v>1</v>
      </c>
      <c r="X31" s="99">
        <v>2</v>
      </c>
      <c r="Y31" s="99">
        <v>2</v>
      </c>
      <c r="Z31" s="97">
        <f t="shared" si="4"/>
        <v>5</v>
      </c>
      <c r="AA31" s="99">
        <v>11</v>
      </c>
      <c r="AB31" s="99">
        <v>17</v>
      </c>
      <c r="AC31" s="97">
        <f t="shared" si="0"/>
        <v>28</v>
      </c>
      <c r="AD31" s="97">
        <f t="shared" si="5"/>
        <v>4516</v>
      </c>
      <c r="AE31" s="14">
        <v>191</v>
      </c>
    </row>
    <row r="32" spans="1:35" s="28" customFormat="1" x14ac:dyDescent="0.35">
      <c r="A32" s="9" t="s">
        <v>11</v>
      </c>
      <c r="B32" s="97">
        <v>33</v>
      </c>
      <c r="C32" s="98">
        <v>6</v>
      </c>
      <c r="D32" s="99">
        <v>1</v>
      </c>
      <c r="E32" s="99">
        <v>2</v>
      </c>
      <c r="F32" s="99">
        <v>0</v>
      </c>
      <c r="G32" s="99">
        <v>2</v>
      </c>
      <c r="H32" s="99">
        <v>1</v>
      </c>
      <c r="I32" s="99">
        <v>2</v>
      </c>
      <c r="J32" s="99">
        <v>0</v>
      </c>
      <c r="K32" s="97">
        <f t="shared" si="1"/>
        <v>14</v>
      </c>
      <c r="L32" s="99">
        <v>8</v>
      </c>
      <c r="M32" s="99">
        <v>10</v>
      </c>
      <c r="N32" s="99">
        <v>7</v>
      </c>
      <c r="O32" s="97">
        <f t="shared" si="2"/>
        <v>25</v>
      </c>
      <c r="P32" s="98">
        <v>53</v>
      </c>
      <c r="Q32" s="99">
        <v>26</v>
      </c>
      <c r="R32" s="99">
        <v>22</v>
      </c>
      <c r="S32" s="99">
        <v>4</v>
      </c>
      <c r="T32" s="99">
        <v>29</v>
      </c>
      <c r="U32" s="99">
        <v>64</v>
      </c>
      <c r="V32" s="97">
        <f t="shared" si="3"/>
        <v>198</v>
      </c>
      <c r="W32" s="98">
        <v>0</v>
      </c>
      <c r="X32" s="99">
        <v>1</v>
      </c>
      <c r="Y32" s="99">
        <v>1</v>
      </c>
      <c r="Z32" s="97">
        <f t="shared" si="4"/>
        <v>2</v>
      </c>
      <c r="AA32" s="99">
        <v>3</v>
      </c>
      <c r="AB32" s="99">
        <v>1</v>
      </c>
      <c r="AC32" s="97">
        <f t="shared" si="0"/>
        <v>4</v>
      </c>
      <c r="AD32" s="97">
        <f t="shared" si="5"/>
        <v>243</v>
      </c>
      <c r="AE32" s="14">
        <v>17</v>
      </c>
    </row>
    <row r="33" spans="1:31" s="28" customFormat="1" x14ac:dyDescent="0.35">
      <c r="A33" s="9" t="s">
        <v>12</v>
      </c>
      <c r="B33" s="97">
        <v>1</v>
      </c>
      <c r="C33" s="98">
        <v>1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7">
        <f t="shared" si="1"/>
        <v>1</v>
      </c>
      <c r="L33" s="99">
        <v>0</v>
      </c>
      <c r="M33" s="99">
        <v>0</v>
      </c>
      <c r="N33" s="99">
        <v>0</v>
      </c>
      <c r="O33" s="97">
        <f t="shared" si="2"/>
        <v>0</v>
      </c>
      <c r="P33" s="98">
        <v>2</v>
      </c>
      <c r="Q33" s="99">
        <v>3</v>
      </c>
      <c r="R33" s="99">
        <v>4</v>
      </c>
      <c r="S33" s="99">
        <v>1</v>
      </c>
      <c r="T33" s="99">
        <v>1</v>
      </c>
      <c r="U33" s="99">
        <v>5</v>
      </c>
      <c r="V33" s="97">
        <f t="shared" si="3"/>
        <v>16</v>
      </c>
      <c r="W33" s="98">
        <v>0</v>
      </c>
      <c r="X33" s="99">
        <v>0</v>
      </c>
      <c r="Y33" s="99">
        <v>0</v>
      </c>
      <c r="Z33" s="97">
        <f t="shared" si="4"/>
        <v>0</v>
      </c>
      <c r="AA33" s="100">
        <v>0</v>
      </c>
      <c r="AB33" s="100">
        <v>0</v>
      </c>
      <c r="AC33" s="97">
        <f t="shared" si="0"/>
        <v>0</v>
      </c>
      <c r="AD33" s="97">
        <f t="shared" si="5"/>
        <v>17</v>
      </c>
      <c r="AE33" s="14">
        <v>0</v>
      </c>
    </row>
    <row r="34" spans="1:31" s="28" customFormat="1" x14ac:dyDescent="0.35">
      <c r="A34" s="9" t="s">
        <v>13</v>
      </c>
      <c r="B34" s="97">
        <v>52</v>
      </c>
      <c r="C34" s="98">
        <v>5</v>
      </c>
      <c r="D34" s="99">
        <v>1</v>
      </c>
      <c r="E34" s="99">
        <v>4</v>
      </c>
      <c r="F34" s="99">
        <v>0</v>
      </c>
      <c r="G34" s="99">
        <v>0</v>
      </c>
      <c r="H34" s="99">
        <v>2</v>
      </c>
      <c r="I34" s="99">
        <v>0</v>
      </c>
      <c r="J34" s="99">
        <v>0</v>
      </c>
      <c r="K34" s="97">
        <f t="shared" si="1"/>
        <v>12</v>
      </c>
      <c r="L34" s="99">
        <v>15</v>
      </c>
      <c r="M34" s="99">
        <v>15</v>
      </c>
      <c r="N34" s="99">
        <v>10</v>
      </c>
      <c r="O34" s="97">
        <f t="shared" si="2"/>
        <v>40</v>
      </c>
      <c r="P34" s="98">
        <v>88</v>
      </c>
      <c r="Q34" s="99">
        <v>55</v>
      </c>
      <c r="R34" s="99">
        <v>28</v>
      </c>
      <c r="S34" s="99">
        <v>10</v>
      </c>
      <c r="T34" s="99">
        <v>59</v>
      </c>
      <c r="U34" s="99">
        <v>78</v>
      </c>
      <c r="V34" s="97">
        <f t="shared" si="3"/>
        <v>318</v>
      </c>
      <c r="W34" s="98">
        <v>0</v>
      </c>
      <c r="X34" s="99">
        <v>1</v>
      </c>
      <c r="Y34" s="99">
        <v>0</v>
      </c>
      <c r="Z34" s="97">
        <f t="shared" si="4"/>
        <v>1</v>
      </c>
      <c r="AA34" s="99">
        <v>5</v>
      </c>
      <c r="AB34" s="99">
        <v>5</v>
      </c>
      <c r="AC34" s="97">
        <f t="shared" si="0"/>
        <v>10</v>
      </c>
      <c r="AD34" s="97">
        <f t="shared" si="5"/>
        <v>381</v>
      </c>
      <c r="AE34" s="14">
        <v>19</v>
      </c>
    </row>
    <row r="35" spans="1:31" s="28" customFormat="1" x14ac:dyDescent="0.35">
      <c r="A35" s="9" t="s">
        <v>14</v>
      </c>
      <c r="B35" s="97">
        <v>136</v>
      </c>
      <c r="C35" s="98">
        <v>7</v>
      </c>
      <c r="D35" s="99">
        <v>0</v>
      </c>
      <c r="E35" s="99">
        <v>8</v>
      </c>
      <c r="F35" s="99">
        <v>0</v>
      </c>
      <c r="G35" s="99">
        <v>1</v>
      </c>
      <c r="H35" s="99">
        <v>3</v>
      </c>
      <c r="I35" s="99">
        <v>0</v>
      </c>
      <c r="J35" s="99">
        <v>0</v>
      </c>
      <c r="K35" s="97">
        <f t="shared" si="1"/>
        <v>19</v>
      </c>
      <c r="L35" s="99">
        <v>22</v>
      </c>
      <c r="M35" s="99">
        <v>19</v>
      </c>
      <c r="N35" s="99">
        <v>14</v>
      </c>
      <c r="O35" s="97">
        <f t="shared" si="2"/>
        <v>55</v>
      </c>
      <c r="P35" s="98">
        <v>219</v>
      </c>
      <c r="Q35" s="99">
        <v>115</v>
      </c>
      <c r="R35" s="99">
        <v>62</v>
      </c>
      <c r="S35" s="99">
        <v>15</v>
      </c>
      <c r="T35" s="99">
        <v>156</v>
      </c>
      <c r="U35" s="99">
        <v>303</v>
      </c>
      <c r="V35" s="97">
        <f t="shared" si="3"/>
        <v>870</v>
      </c>
      <c r="W35" s="98">
        <v>0</v>
      </c>
      <c r="X35" s="99">
        <v>0</v>
      </c>
      <c r="Y35" s="99">
        <v>0</v>
      </c>
      <c r="Z35" s="97">
        <f t="shared" si="4"/>
        <v>0</v>
      </c>
      <c r="AA35" s="99">
        <v>2</v>
      </c>
      <c r="AB35" s="99">
        <v>0</v>
      </c>
      <c r="AC35" s="97">
        <f t="shared" si="0"/>
        <v>2</v>
      </c>
      <c r="AD35" s="97">
        <f t="shared" si="5"/>
        <v>946</v>
      </c>
      <c r="AE35" s="14">
        <v>64</v>
      </c>
    </row>
    <row r="36" spans="1:31" s="28" customFormat="1" x14ac:dyDescent="0.35">
      <c r="A36" s="9" t="s">
        <v>15</v>
      </c>
      <c r="B36" s="97">
        <v>130</v>
      </c>
      <c r="C36" s="98">
        <v>16</v>
      </c>
      <c r="D36" s="99">
        <v>2</v>
      </c>
      <c r="E36" s="99">
        <v>4</v>
      </c>
      <c r="F36" s="99">
        <v>2</v>
      </c>
      <c r="G36" s="99">
        <v>5</v>
      </c>
      <c r="H36" s="99">
        <v>9</v>
      </c>
      <c r="I36" s="99">
        <v>3</v>
      </c>
      <c r="J36" s="99">
        <v>4</v>
      </c>
      <c r="K36" s="97">
        <f t="shared" si="1"/>
        <v>45</v>
      </c>
      <c r="L36" s="99">
        <v>31</v>
      </c>
      <c r="M36" s="99">
        <v>41</v>
      </c>
      <c r="N36" s="99">
        <v>26</v>
      </c>
      <c r="O36" s="97">
        <f t="shared" si="2"/>
        <v>98</v>
      </c>
      <c r="P36" s="98">
        <v>175</v>
      </c>
      <c r="Q36" s="99">
        <v>113</v>
      </c>
      <c r="R36" s="99">
        <v>65</v>
      </c>
      <c r="S36" s="99">
        <v>12</v>
      </c>
      <c r="T36" s="99">
        <v>136</v>
      </c>
      <c r="U36" s="99">
        <v>238</v>
      </c>
      <c r="V36" s="97">
        <f t="shared" si="3"/>
        <v>739</v>
      </c>
      <c r="W36" s="98">
        <v>1</v>
      </c>
      <c r="X36" s="99">
        <v>0</v>
      </c>
      <c r="Y36" s="99">
        <v>0</v>
      </c>
      <c r="Z36" s="97">
        <f t="shared" si="4"/>
        <v>1</v>
      </c>
      <c r="AA36" s="99">
        <v>1</v>
      </c>
      <c r="AB36" s="99">
        <v>1</v>
      </c>
      <c r="AC36" s="97">
        <f t="shared" si="0"/>
        <v>2</v>
      </c>
      <c r="AD36" s="97">
        <f t="shared" si="5"/>
        <v>885</v>
      </c>
      <c r="AE36" s="14">
        <v>19</v>
      </c>
    </row>
    <row r="37" spans="1:31" s="28" customFormat="1" x14ac:dyDescent="0.35">
      <c r="A37" s="9" t="s">
        <v>16</v>
      </c>
      <c r="B37" s="97">
        <v>36</v>
      </c>
      <c r="C37" s="98">
        <v>8</v>
      </c>
      <c r="D37" s="99">
        <v>0</v>
      </c>
      <c r="E37" s="99">
        <v>6</v>
      </c>
      <c r="F37" s="99">
        <v>1</v>
      </c>
      <c r="G37" s="99">
        <v>2</v>
      </c>
      <c r="H37" s="99">
        <v>5</v>
      </c>
      <c r="I37" s="99">
        <v>3</v>
      </c>
      <c r="J37" s="99">
        <v>2</v>
      </c>
      <c r="K37" s="97">
        <f t="shared" si="1"/>
        <v>27</v>
      </c>
      <c r="L37" s="99">
        <v>10</v>
      </c>
      <c r="M37" s="99">
        <v>14</v>
      </c>
      <c r="N37" s="99">
        <v>10</v>
      </c>
      <c r="O37" s="97">
        <f t="shared" si="2"/>
        <v>34</v>
      </c>
      <c r="P37" s="98">
        <v>52</v>
      </c>
      <c r="Q37" s="99">
        <v>31</v>
      </c>
      <c r="R37" s="99">
        <v>21</v>
      </c>
      <c r="S37" s="99">
        <v>8</v>
      </c>
      <c r="T37" s="99">
        <v>39</v>
      </c>
      <c r="U37" s="99">
        <v>75</v>
      </c>
      <c r="V37" s="97">
        <f t="shared" si="3"/>
        <v>226</v>
      </c>
      <c r="W37" s="98">
        <v>0</v>
      </c>
      <c r="X37" s="99">
        <v>3</v>
      </c>
      <c r="Y37" s="99">
        <v>0</v>
      </c>
      <c r="Z37" s="97">
        <f t="shared" si="4"/>
        <v>3</v>
      </c>
      <c r="AA37" s="99">
        <v>2</v>
      </c>
      <c r="AB37" s="99">
        <v>1</v>
      </c>
      <c r="AC37" s="97">
        <f t="shared" si="0"/>
        <v>3</v>
      </c>
      <c r="AD37" s="97">
        <f t="shared" si="5"/>
        <v>293</v>
      </c>
      <c r="AE37" s="14">
        <v>20</v>
      </c>
    </row>
    <row r="38" spans="1:31" s="28" customFormat="1" x14ac:dyDescent="0.35">
      <c r="A38" s="56" t="s">
        <v>17</v>
      </c>
      <c r="B38" s="101">
        <f>SUM(B14:B37)</f>
        <v>2305</v>
      </c>
      <c r="C38" s="102">
        <f>SUM(C14:C37)</f>
        <v>223</v>
      </c>
      <c r="D38" s="92">
        <f t="shared" ref="D38:J38" si="6">SUM(D14:D37)</f>
        <v>26</v>
      </c>
      <c r="E38" s="92">
        <f t="shared" si="6"/>
        <v>94</v>
      </c>
      <c r="F38" s="92">
        <f t="shared" si="6"/>
        <v>16</v>
      </c>
      <c r="G38" s="92">
        <f t="shared" si="6"/>
        <v>65</v>
      </c>
      <c r="H38" s="92">
        <f t="shared" si="6"/>
        <v>119</v>
      </c>
      <c r="I38" s="92">
        <f t="shared" si="6"/>
        <v>16</v>
      </c>
      <c r="J38" s="92">
        <f t="shared" si="6"/>
        <v>31</v>
      </c>
      <c r="K38" s="101">
        <f>SUM(K14:K37)</f>
        <v>590</v>
      </c>
      <c r="L38" s="102">
        <f t="shared" ref="L38:AE38" si="7">SUM(L14:L37)</f>
        <v>574</v>
      </c>
      <c r="M38" s="92">
        <f t="shared" si="7"/>
        <v>538</v>
      </c>
      <c r="N38" s="92">
        <f t="shared" si="7"/>
        <v>409</v>
      </c>
      <c r="O38" s="101">
        <f t="shared" si="7"/>
        <v>1521</v>
      </c>
      <c r="P38" s="102">
        <f t="shared" si="7"/>
        <v>3427</v>
      </c>
      <c r="Q38" s="92">
        <f t="shared" si="7"/>
        <v>2041</v>
      </c>
      <c r="R38" s="92">
        <f t="shared" si="7"/>
        <v>1142</v>
      </c>
      <c r="S38" s="92">
        <f t="shared" si="7"/>
        <v>277</v>
      </c>
      <c r="T38" s="92">
        <f t="shared" si="7"/>
        <v>2558</v>
      </c>
      <c r="U38" s="92">
        <f t="shared" si="7"/>
        <v>4220</v>
      </c>
      <c r="V38" s="101">
        <f t="shared" si="7"/>
        <v>13665</v>
      </c>
      <c r="W38" s="102">
        <f t="shared" si="7"/>
        <v>4</v>
      </c>
      <c r="X38" s="92">
        <f t="shared" si="7"/>
        <v>15</v>
      </c>
      <c r="Y38" s="92">
        <f t="shared" si="7"/>
        <v>18</v>
      </c>
      <c r="Z38" s="101">
        <f t="shared" si="7"/>
        <v>37</v>
      </c>
      <c r="AA38" s="102">
        <f t="shared" si="7"/>
        <v>45</v>
      </c>
      <c r="AB38" s="92">
        <f t="shared" si="7"/>
        <v>53</v>
      </c>
      <c r="AC38" s="101">
        <f t="shared" si="7"/>
        <v>98</v>
      </c>
      <c r="AD38" s="103">
        <f t="shared" si="7"/>
        <v>15911</v>
      </c>
      <c r="AE38" s="92">
        <f t="shared" si="7"/>
        <v>651</v>
      </c>
    </row>
    <row r="39" spans="1:31" s="28" customFormat="1" x14ac:dyDescent="0.35">
      <c r="A39" s="135" t="s">
        <v>252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</row>
    <row r="40" spans="1:31" x14ac:dyDescent="0.3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1:31" s="29" customFormat="1" x14ac:dyDescent="0.35">
      <c r="A41" s="152" t="s">
        <v>209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</row>
    <row r="42" spans="1:31" s="29" customFormat="1" ht="15" customHeight="1" x14ac:dyDescent="0.35">
      <c r="A42" s="149" t="s">
        <v>69</v>
      </c>
      <c r="B42" s="157" t="s">
        <v>140</v>
      </c>
      <c r="C42" s="148" t="s">
        <v>49</v>
      </c>
      <c r="D42" s="148"/>
      <c r="E42" s="148"/>
      <c r="F42" s="148"/>
      <c r="G42" s="148"/>
      <c r="H42" s="148"/>
      <c r="I42" s="148"/>
      <c r="J42" s="148"/>
      <c r="K42" s="148"/>
      <c r="L42" s="148" t="s">
        <v>50</v>
      </c>
      <c r="M42" s="148"/>
      <c r="N42" s="148"/>
      <c r="O42" s="148"/>
      <c r="P42" s="148" t="s">
        <v>45</v>
      </c>
      <c r="Q42" s="148"/>
      <c r="R42" s="148"/>
      <c r="S42" s="148"/>
      <c r="T42" s="148"/>
      <c r="U42" s="148"/>
      <c r="V42" s="148"/>
      <c r="W42" s="148" t="s">
        <v>46</v>
      </c>
      <c r="X42" s="148"/>
      <c r="Y42" s="148"/>
      <c r="Z42" s="148"/>
      <c r="AA42" s="148" t="s">
        <v>47</v>
      </c>
      <c r="AB42" s="148"/>
      <c r="AC42" s="148"/>
      <c r="AD42" s="158" t="s">
        <v>52</v>
      </c>
      <c r="AE42" s="43"/>
    </row>
    <row r="43" spans="1:31" s="27" customFormat="1" ht="81.5" x14ac:dyDescent="0.35">
      <c r="A43" s="149"/>
      <c r="B43" s="157"/>
      <c r="C43" s="57" t="s">
        <v>94</v>
      </c>
      <c r="D43" s="58" t="s">
        <v>80</v>
      </c>
      <c r="E43" s="58" t="s">
        <v>81</v>
      </c>
      <c r="F43" s="58" t="s">
        <v>82</v>
      </c>
      <c r="G43" s="58" t="s">
        <v>83</v>
      </c>
      <c r="H43" s="58" t="s">
        <v>84</v>
      </c>
      <c r="I43" s="59" t="s">
        <v>85</v>
      </c>
      <c r="J43" s="58" t="s">
        <v>53</v>
      </c>
      <c r="K43" s="60" t="s">
        <v>51</v>
      </c>
      <c r="L43" s="61" t="s">
        <v>86</v>
      </c>
      <c r="M43" s="58" t="s">
        <v>87</v>
      </c>
      <c r="N43" s="58" t="s">
        <v>88</v>
      </c>
      <c r="O43" s="60" t="s">
        <v>51</v>
      </c>
      <c r="P43" s="61" t="s">
        <v>89</v>
      </c>
      <c r="Q43" s="58" t="s">
        <v>90</v>
      </c>
      <c r="R43" s="58" t="s">
        <v>91</v>
      </c>
      <c r="S43" s="58" t="s">
        <v>92</v>
      </c>
      <c r="T43" s="58" t="s">
        <v>93</v>
      </c>
      <c r="U43" s="58" t="s">
        <v>95</v>
      </c>
      <c r="V43" s="60" t="s">
        <v>51</v>
      </c>
      <c r="W43" s="61" t="s">
        <v>58</v>
      </c>
      <c r="X43" s="58" t="s">
        <v>54</v>
      </c>
      <c r="Y43" s="58" t="s">
        <v>55</v>
      </c>
      <c r="Z43" s="60" t="s">
        <v>51</v>
      </c>
      <c r="AA43" s="61" t="s">
        <v>56</v>
      </c>
      <c r="AB43" s="58" t="s">
        <v>57</v>
      </c>
      <c r="AC43" s="60" t="s">
        <v>51</v>
      </c>
      <c r="AD43" s="159"/>
      <c r="AE43" s="66" t="s">
        <v>48</v>
      </c>
    </row>
    <row r="44" spans="1:31" x14ac:dyDescent="0.35">
      <c r="A44" s="9" t="s">
        <v>18</v>
      </c>
      <c r="B44" s="14">
        <v>42</v>
      </c>
      <c r="C44" s="98">
        <v>1</v>
      </c>
      <c r="D44" s="99">
        <v>0</v>
      </c>
      <c r="E44" s="99">
        <v>1</v>
      </c>
      <c r="F44" s="99">
        <v>0</v>
      </c>
      <c r="G44" s="99">
        <v>0</v>
      </c>
      <c r="H44" s="99">
        <v>1</v>
      </c>
      <c r="I44" s="99">
        <v>0</v>
      </c>
      <c r="J44" s="99">
        <v>0</v>
      </c>
      <c r="K44" s="97">
        <f t="shared" ref="K44:K51" si="8">SUM(C44:J44)</f>
        <v>3</v>
      </c>
      <c r="L44" s="99">
        <v>3</v>
      </c>
      <c r="M44" s="99">
        <v>4</v>
      </c>
      <c r="N44" s="99">
        <v>4</v>
      </c>
      <c r="O44" s="97">
        <f>SUM(L44:N44)</f>
        <v>11</v>
      </c>
      <c r="P44" s="98">
        <v>42</v>
      </c>
      <c r="Q44" s="99">
        <v>27</v>
      </c>
      <c r="R44" s="99">
        <v>12</v>
      </c>
      <c r="S44" s="99">
        <v>5</v>
      </c>
      <c r="T44" s="99">
        <v>42</v>
      </c>
      <c r="U44" s="99">
        <v>62</v>
      </c>
      <c r="V44" s="97">
        <f>SUM(P44:U44)</f>
        <v>190</v>
      </c>
      <c r="W44" s="99">
        <v>0</v>
      </c>
      <c r="X44" s="99">
        <v>0</v>
      </c>
      <c r="Y44" s="99">
        <v>0</v>
      </c>
      <c r="Z44" s="97">
        <f t="shared" ref="Z44:Z51" si="9">SUM(W44:Y44)</f>
        <v>0</v>
      </c>
      <c r="AA44" s="99">
        <v>0</v>
      </c>
      <c r="AB44" s="99">
        <v>0</v>
      </c>
      <c r="AC44" s="97">
        <f>SUM(AA44:AB44)</f>
        <v>0</v>
      </c>
      <c r="AD44" s="97">
        <f t="shared" ref="AD44:AD51" si="10">K44+O44+V44+Z44+AC44</f>
        <v>204</v>
      </c>
      <c r="AE44" s="14">
        <v>13</v>
      </c>
    </row>
    <row r="45" spans="1:31" x14ac:dyDescent="0.35">
      <c r="A45" s="9" t="s">
        <v>19</v>
      </c>
      <c r="B45" s="14">
        <v>1102</v>
      </c>
      <c r="C45" s="98">
        <v>94</v>
      </c>
      <c r="D45" s="99">
        <v>10</v>
      </c>
      <c r="E45" s="99">
        <v>44</v>
      </c>
      <c r="F45" s="99">
        <v>6</v>
      </c>
      <c r="G45" s="99">
        <v>27</v>
      </c>
      <c r="H45" s="99">
        <v>44</v>
      </c>
      <c r="I45" s="99">
        <v>6</v>
      </c>
      <c r="J45" s="99">
        <v>11</v>
      </c>
      <c r="K45" s="97">
        <f t="shared" si="8"/>
        <v>242</v>
      </c>
      <c r="L45" s="99">
        <v>298</v>
      </c>
      <c r="M45" s="99">
        <v>277</v>
      </c>
      <c r="N45" s="99">
        <v>209</v>
      </c>
      <c r="O45" s="97">
        <f t="shared" ref="O45:O51" si="11">SUM(L45:N45)</f>
        <v>784</v>
      </c>
      <c r="P45" s="98">
        <v>1462</v>
      </c>
      <c r="Q45" s="99">
        <v>911</v>
      </c>
      <c r="R45" s="99">
        <v>450</v>
      </c>
      <c r="S45" s="99">
        <v>132</v>
      </c>
      <c r="T45" s="99">
        <v>1239</v>
      </c>
      <c r="U45" s="99">
        <v>1694</v>
      </c>
      <c r="V45" s="97">
        <f t="shared" ref="V45:V51" si="12">SUM(P45:U45)</f>
        <v>5888</v>
      </c>
      <c r="W45" s="99">
        <v>2</v>
      </c>
      <c r="X45" s="99">
        <v>6</v>
      </c>
      <c r="Y45" s="99">
        <v>7</v>
      </c>
      <c r="Z45" s="97">
        <f t="shared" si="9"/>
        <v>15</v>
      </c>
      <c r="AA45" s="99">
        <v>21</v>
      </c>
      <c r="AB45" s="99">
        <v>24</v>
      </c>
      <c r="AC45" s="97">
        <f t="shared" ref="AC45:AC51" si="13">SUM(AA45:AB45)</f>
        <v>45</v>
      </c>
      <c r="AD45" s="97">
        <f t="shared" si="10"/>
        <v>6974</v>
      </c>
      <c r="AE45" s="14">
        <v>215</v>
      </c>
    </row>
    <row r="46" spans="1:31" x14ac:dyDescent="0.35">
      <c r="A46" s="9" t="s">
        <v>20</v>
      </c>
      <c r="B46" s="14">
        <v>10</v>
      </c>
      <c r="C46" s="98">
        <v>1</v>
      </c>
      <c r="D46" s="99">
        <v>0</v>
      </c>
      <c r="E46" s="99">
        <v>1</v>
      </c>
      <c r="F46" s="99">
        <v>2</v>
      </c>
      <c r="G46" s="99">
        <v>0</v>
      </c>
      <c r="H46" s="99">
        <v>1</v>
      </c>
      <c r="I46" s="99">
        <v>0</v>
      </c>
      <c r="J46" s="99">
        <v>0</v>
      </c>
      <c r="K46" s="97">
        <f t="shared" si="8"/>
        <v>5</v>
      </c>
      <c r="L46" s="99">
        <v>5</v>
      </c>
      <c r="M46" s="99">
        <v>3</v>
      </c>
      <c r="N46" s="99">
        <v>2</v>
      </c>
      <c r="O46" s="97">
        <f t="shared" si="11"/>
        <v>10</v>
      </c>
      <c r="P46" s="98">
        <v>25</v>
      </c>
      <c r="Q46" s="99">
        <v>7</v>
      </c>
      <c r="R46" s="99">
        <v>4</v>
      </c>
      <c r="S46" s="99">
        <v>1</v>
      </c>
      <c r="T46" s="99">
        <v>10</v>
      </c>
      <c r="U46" s="99">
        <v>28</v>
      </c>
      <c r="V46" s="97">
        <f t="shared" si="12"/>
        <v>75</v>
      </c>
      <c r="W46" s="99">
        <v>0</v>
      </c>
      <c r="X46" s="99">
        <v>0</v>
      </c>
      <c r="Y46" s="99">
        <v>0</v>
      </c>
      <c r="Z46" s="97">
        <f t="shared" si="9"/>
        <v>0</v>
      </c>
      <c r="AA46" s="99">
        <v>0</v>
      </c>
      <c r="AB46" s="99">
        <v>0</v>
      </c>
      <c r="AC46" s="97">
        <f t="shared" si="13"/>
        <v>0</v>
      </c>
      <c r="AD46" s="97">
        <f t="shared" si="10"/>
        <v>90</v>
      </c>
      <c r="AE46" s="14">
        <v>3</v>
      </c>
    </row>
    <row r="47" spans="1:31" x14ac:dyDescent="0.35">
      <c r="A47" s="9" t="s">
        <v>21</v>
      </c>
      <c r="B47" s="14">
        <v>375</v>
      </c>
      <c r="C47" s="98">
        <v>42</v>
      </c>
      <c r="D47" s="99">
        <v>8</v>
      </c>
      <c r="E47" s="99">
        <v>16</v>
      </c>
      <c r="F47" s="99">
        <v>3</v>
      </c>
      <c r="G47" s="99">
        <v>10</v>
      </c>
      <c r="H47" s="99">
        <v>26</v>
      </c>
      <c r="I47" s="99">
        <v>7</v>
      </c>
      <c r="J47" s="99">
        <v>6</v>
      </c>
      <c r="K47" s="97">
        <f t="shared" si="8"/>
        <v>118</v>
      </c>
      <c r="L47" s="99">
        <v>86</v>
      </c>
      <c r="M47" s="99">
        <v>81</v>
      </c>
      <c r="N47" s="99">
        <v>58</v>
      </c>
      <c r="O47" s="97">
        <f t="shared" si="11"/>
        <v>225</v>
      </c>
      <c r="P47" s="98">
        <v>669</v>
      </c>
      <c r="Q47" s="99">
        <v>352</v>
      </c>
      <c r="R47" s="99">
        <v>204</v>
      </c>
      <c r="S47" s="99">
        <v>44</v>
      </c>
      <c r="T47" s="99">
        <v>380</v>
      </c>
      <c r="U47" s="99">
        <v>787</v>
      </c>
      <c r="V47" s="97">
        <f t="shared" si="12"/>
        <v>2436</v>
      </c>
      <c r="W47" s="99">
        <v>2</v>
      </c>
      <c r="X47" s="99">
        <v>3</v>
      </c>
      <c r="Y47" s="99">
        <v>2</v>
      </c>
      <c r="Z47" s="97">
        <f t="shared" si="9"/>
        <v>7</v>
      </c>
      <c r="AA47" s="99">
        <v>7</v>
      </c>
      <c r="AB47" s="99">
        <v>9</v>
      </c>
      <c r="AC47" s="97">
        <f t="shared" si="13"/>
        <v>16</v>
      </c>
      <c r="AD47" s="97">
        <f t="shared" si="10"/>
        <v>2802</v>
      </c>
      <c r="AE47" s="14">
        <v>137</v>
      </c>
    </row>
    <row r="48" spans="1:31" ht="13.15" customHeight="1" x14ac:dyDescent="0.35">
      <c r="A48" s="9" t="s">
        <v>22</v>
      </c>
      <c r="B48" s="14">
        <v>83</v>
      </c>
      <c r="C48" s="98">
        <v>9</v>
      </c>
      <c r="D48" s="99">
        <v>1</v>
      </c>
      <c r="E48" s="99">
        <v>2</v>
      </c>
      <c r="F48" s="99">
        <v>0</v>
      </c>
      <c r="G48" s="99">
        <v>0</v>
      </c>
      <c r="H48" s="99">
        <v>3</v>
      </c>
      <c r="I48" s="99">
        <v>1</v>
      </c>
      <c r="J48" s="99">
        <v>1</v>
      </c>
      <c r="K48" s="97">
        <f t="shared" si="8"/>
        <v>17</v>
      </c>
      <c r="L48" s="99">
        <v>22</v>
      </c>
      <c r="M48" s="99">
        <v>17</v>
      </c>
      <c r="N48" s="99">
        <v>15</v>
      </c>
      <c r="O48" s="97">
        <f t="shared" si="11"/>
        <v>54</v>
      </c>
      <c r="P48" s="98">
        <v>146</v>
      </c>
      <c r="Q48" s="99">
        <v>75</v>
      </c>
      <c r="R48" s="99">
        <v>40</v>
      </c>
      <c r="S48" s="99">
        <v>5</v>
      </c>
      <c r="T48" s="99">
        <v>90</v>
      </c>
      <c r="U48" s="99">
        <v>221</v>
      </c>
      <c r="V48" s="97">
        <f t="shared" si="12"/>
        <v>577</v>
      </c>
      <c r="W48" s="99">
        <v>0</v>
      </c>
      <c r="X48" s="99">
        <v>0</v>
      </c>
      <c r="Y48" s="99">
        <v>2</v>
      </c>
      <c r="Z48" s="97">
        <f t="shared" si="9"/>
        <v>2</v>
      </c>
      <c r="AA48" s="99">
        <v>2</v>
      </c>
      <c r="AB48" s="99">
        <v>1</v>
      </c>
      <c r="AC48" s="97">
        <f t="shared" si="13"/>
        <v>3</v>
      </c>
      <c r="AD48" s="97">
        <f t="shared" si="10"/>
        <v>653</v>
      </c>
      <c r="AE48" s="14">
        <v>32</v>
      </c>
    </row>
    <row r="49" spans="1:37" x14ac:dyDescent="0.35">
      <c r="A49" s="9" t="s">
        <v>23</v>
      </c>
      <c r="B49" s="14">
        <v>6</v>
      </c>
      <c r="C49" s="98">
        <v>2</v>
      </c>
      <c r="D49" s="99">
        <v>0</v>
      </c>
      <c r="E49" s="99">
        <v>1</v>
      </c>
      <c r="F49" s="99">
        <v>0</v>
      </c>
      <c r="G49" s="99">
        <v>2</v>
      </c>
      <c r="H49" s="99">
        <v>1</v>
      </c>
      <c r="I49" s="99">
        <v>0</v>
      </c>
      <c r="J49" s="99">
        <v>0</v>
      </c>
      <c r="K49" s="97">
        <f t="shared" si="8"/>
        <v>6</v>
      </c>
      <c r="L49" s="99">
        <v>0</v>
      </c>
      <c r="M49" s="99">
        <v>1</v>
      </c>
      <c r="N49" s="99">
        <v>1</v>
      </c>
      <c r="O49" s="97">
        <f t="shared" si="11"/>
        <v>2</v>
      </c>
      <c r="P49" s="98">
        <v>17</v>
      </c>
      <c r="Q49" s="99">
        <v>17</v>
      </c>
      <c r="R49" s="99">
        <v>6</v>
      </c>
      <c r="S49" s="99">
        <v>2</v>
      </c>
      <c r="T49" s="99">
        <v>5</v>
      </c>
      <c r="U49" s="99">
        <v>24</v>
      </c>
      <c r="V49" s="97">
        <f t="shared" si="12"/>
        <v>71</v>
      </c>
      <c r="W49" s="99">
        <v>0</v>
      </c>
      <c r="X49" s="99">
        <v>0</v>
      </c>
      <c r="Y49" s="99">
        <v>0</v>
      </c>
      <c r="Z49" s="97">
        <f t="shared" si="9"/>
        <v>0</v>
      </c>
      <c r="AA49" s="99">
        <v>2</v>
      </c>
      <c r="AB49" s="99">
        <v>1</v>
      </c>
      <c r="AC49" s="97">
        <f t="shared" si="13"/>
        <v>3</v>
      </c>
      <c r="AD49" s="97">
        <f t="shared" si="10"/>
        <v>82</v>
      </c>
      <c r="AE49" s="14">
        <v>0</v>
      </c>
    </row>
    <row r="50" spans="1:37" x14ac:dyDescent="0.35">
      <c r="A50" s="9" t="s">
        <v>24</v>
      </c>
      <c r="B50" s="14">
        <v>539</v>
      </c>
      <c r="C50" s="98">
        <v>47</v>
      </c>
      <c r="D50" s="99">
        <v>4</v>
      </c>
      <c r="E50" s="99">
        <v>24</v>
      </c>
      <c r="F50" s="99">
        <v>5</v>
      </c>
      <c r="G50" s="99">
        <v>20</v>
      </c>
      <c r="H50" s="99">
        <v>25</v>
      </c>
      <c r="I50" s="99">
        <v>2</v>
      </c>
      <c r="J50" s="99">
        <v>10</v>
      </c>
      <c r="K50" s="97">
        <f t="shared" si="8"/>
        <v>137</v>
      </c>
      <c r="L50" s="99">
        <v>119</v>
      </c>
      <c r="M50" s="99">
        <v>127</v>
      </c>
      <c r="N50" s="99">
        <v>100</v>
      </c>
      <c r="O50" s="97">
        <f t="shared" si="11"/>
        <v>346</v>
      </c>
      <c r="P50" s="98">
        <v>727</v>
      </c>
      <c r="Q50" s="99">
        <v>445</v>
      </c>
      <c r="R50" s="99">
        <v>302</v>
      </c>
      <c r="S50" s="99">
        <v>65</v>
      </c>
      <c r="T50" s="99">
        <v>606</v>
      </c>
      <c r="U50" s="99">
        <v>1009</v>
      </c>
      <c r="V50" s="97">
        <f t="shared" si="12"/>
        <v>3154</v>
      </c>
      <c r="W50" s="99">
        <v>0</v>
      </c>
      <c r="X50" s="99">
        <v>2</v>
      </c>
      <c r="Y50" s="99">
        <v>4</v>
      </c>
      <c r="Z50" s="97">
        <f t="shared" si="9"/>
        <v>6</v>
      </c>
      <c r="AA50" s="99">
        <v>10</v>
      </c>
      <c r="AB50" s="99">
        <v>10</v>
      </c>
      <c r="AC50" s="97">
        <f t="shared" si="13"/>
        <v>20</v>
      </c>
      <c r="AD50" s="97">
        <f t="shared" si="10"/>
        <v>3663</v>
      </c>
      <c r="AE50" s="14">
        <v>186</v>
      </c>
    </row>
    <row r="51" spans="1:37" x14ac:dyDescent="0.35">
      <c r="A51" s="9" t="s">
        <v>25</v>
      </c>
      <c r="B51" s="14">
        <v>148</v>
      </c>
      <c r="C51" s="98">
        <v>27</v>
      </c>
      <c r="D51" s="99">
        <v>3</v>
      </c>
      <c r="E51" s="99">
        <v>5</v>
      </c>
      <c r="F51" s="99">
        <v>0</v>
      </c>
      <c r="G51" s="99">
        <v>6</v>
      </c>
      <c r="H51" s="99">
        <v>18</v>
      </c>
      <c r="I51" s="99">
        <v>0</v>
      </c>
      <c r="J51" s="99">
        <v>3</v>
      </c>
      <c r="K51" s="97">
        <f t="shared" si="8"/>
        <v>62</v>
      </c>
      <c r="L51" s="99">
        <v>41</v>
      </c>
      <c r="M51" s="99">
        <v>28</v>
      </c>
      <c r="N51" s="99">
        <v>20</v>
      </c>
      <c r="O51" s="97">
        <f t="shared" si="11"/>
        <v>89</v>
      </c>
      <c r="P51" s="98">
        <v>339</v>
      </c>
      <c r="Q51" s="99">
        <v>207</v>
      </c>
      <c r="R51" s="99">
        <v>124</v>
      </c>
      <c r="S51" s="99">
        <v>23</v>
      </c>
      <c r="T51" s="99">
        <v>186</v>
      </c>
      <c r="U51" s="99">
        <v>395</v>
      </c>
      <c r="V51" s="97">
        <f t="shared" si="12"/>
        <v>1274</v>
      </c>
      <c r="W51" s="99">
        <v>0</v>
      </c>
      <c r="X51" s="99">
        <v>4</v>
      </c>
      <c r="Y51" s="99">
        <v>3</v>
      </c>
      <c r="Z51" s="97">
        <f t="shared" si="9"/>
        <v>7</v>
      </c>
      <c r="AA51" s="99">
        <v>3</v>
      </c>
      <c r="AB51" s="99">
        <v>8</v>
      </c>
      <c r="AC51" s="97">
        <f t="shared" si="13"/>
        <v>11</v>
      </c>
      <c r="AD51" s="97">
        <f t="shared" si="10"/>
        <v>1443</v>
      </c>
      <c r="AE51" s="14">
        <v>65</v>
      </c>
    </row>
    <row r="52" spans="1:37" x14ac:dyDescent="0.35">
      <c r="A52" s="56" t="s">
        <v>17</v>
      </c>
      <c r="B52" s="92">
        <f t="shared" ref="B52:AE52" si="14">SUM(B44:B51)</f>
        <v>2305</v>
      </c>
      <c r="C52" s="102">
        <f t="shared" si="14"/>
        <v>223</v>
      </c>
      <c r="D52" s="92">
        <f t="shared" si="14"/>
        <v>26</v>
      </c>
      <c r="E52" s="92">
        <f t="shared" si="14"/>
        <v>94</v>
      </c>
      <c r="F52" s="92">
        <f t="shared" si="14"/>
        <v>16</v>
      </c>
      <c r="G52" s="92">
        <f t="shared" si="14"/>
        <v>65</v>
      </c>
      <c r="H52" s="92">
        <f t="shared" si="14"/>
        <v>119</v>
      </c>
      <c r="I52" s="92">
        <f t="shared" si="14"/>
        <v>16</v>
      </c>
      <c r="J52" s="92">
        <f t="shared" si="14"/>
        <v>31</v>
      </c>
      <c r="K52" s="101">
        <f t="shared" si="14"/>
        <v>590</v>
      </c>
      <c r="L52" s="102">
        <f t="shared" si="14"/>
        <v>574</v>
      </c>
      <c r="M52" s="92">
        <f t="shared" si="14"/>
        <v>538</v>
      </c>
      <c r="N52" s="92">
        <f t="shared" si="14"/>
        <v>409</v>
      </c>
      <c r="O52" s="101">
        <f t="shared" si="14"/>
        <v>1521</v>
      </c>
      <c r="P52" s="92">
        <f t="shared" si="14"/>
        <v>3427</v>
      </c>
      <c r="Q52" s="92">
        <f t="shared" si="14"/>
        <v>2041</v>
      </c>
      <c r="R52" s="92">
        <f t="shared" si="14"/>
        <v>1142</v>
      </c>
      <c r="S52" s="92">
        <f t="shared" si="14"/>
        <v>277</v>
      </c>
      <c r="T52" s="92">
        <f t="shared" si="14"/>
        <v>2558</v>
      </c>
      <c r="U52" s="92">
        <f t="shared" si="14"/>
        <v>4220</v>
      </c>
      <c r="V52" s="101">
        <f t="shared" si="14"/>
        <v>13665</v>
      </c>
      <c r="W52" s="102">
        <f t="shared" si="14"/>
        <v>4</v>
      </c>
      <c r="X52" s="92">
        <f t="shared" si="14"/>
        <v>15</v>
      </c>
      <c r="Y52" s="92">
        <f t="shared" si="14"/>
        <v>18</v>
      </c>
      <c r="Z52" s="92">
        <f t="shared" si="14"/>
        <v>37</v>
      </c>
      <c r="AA52" s="102">
        <f t="shared" si="14"/>
        <v>45</v>
      </c>
      <c r="AB52" s="92">
        <f t="shared" si="14"/>
        <v>53</v>
      </c>
      <c r="AC52" s="101">
        <f t="shared" si="14"/>
        <v>98</v>
      </c>
      <c r="AD52" s="103">
        <f t="shared" si="14"/>
        <v>15911</v>
      </c>
      <c r="AE52" s="92">
        <f t="shared" si="14"/>
        <v>651</v>
      </c>
    </row>
    <row r="53" spans="1:37" x14ac:dyDescent="0.35">
      <c r="A53" s="33"/>
      <c r="B53" s="19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48"/>
      <c r="X53" s="48"/>
      <c r="Y53" s="48"/>
      <c r="Z53" s="48"/>
      <c r="AA53" s="16"/>
      <c r="AB53" s="16"/>
      <c r="AC53" s="16"/>
      <c r="AD53" s="67"/>
      <c r="AE53" s="17"/>
    </row>
    <row r="54" spans="1:37" x14ac:dyDescent="0.35">
      <c r="A54" s="9" t="str">
        <f>+'3.1.3'!A47</f>
        <v>Note: Statistics up to 27 March 2020 by region are based upon 'registered office'.</v>
      </c>
      <c r="B54" s="8"/>
      <c r="C54" s="1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7" x14ac:dyDescent="0.35">
      <c r="A55" s="135" t="s">
        <v>252</v>
      </c>
      <c r="B55" s="8"/>
      <c r="C55" s="1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7" s="1" customFormat="1" x14ac:dyDescent="0.35">
      <c r="B56" s="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</row>
    <row r="57" spans="1:37" s="29" customFormat="1" ht="15" customHeight="1" x14ac:dyDescent="0.35">
      <c r="A57" s="152" t="s">
        <v>210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</row>
    <row r="58" spans="1:37" s="29" customFormat="1" x14ac:dyDescent="0.35">
      <c r="A58" s="149" t="s">
        <v>68</v>
      </c>
      <c r="B58" s="155" t="s">
        <v>79</v>
      </c>
      <c r="C58" s="148" t="s">
        <v>49</v>
      </c>
      <c r="D58" s="148"/>
      <c r="E58" s="148"/>
      <c r="F58" s="148"/>
      <c r="G58" s="148"/>
      <c r="H58" s="148"/>
      <c r="I58" s="148"/>
      <c r="J58" s="148"/>
      <c r="K58" s="148"/>
      <c r="L58" s="148" t="s">
        <v>45</v>
      </c>
      <c r="M58" s="148"/>
      <c r="N58" s="148"/>
      <c r="O58" s="148"/>
      <c r="P58" s="148"/>
      <c r="Q58" s="148"/>
      <c r="R58" s="148"/>
    </row>
    <row r="59" spans="1:37" s="29" customFormat="1" ht="71.5" x14ac:dyDescent="0.35">
      <c r="A59" s="149"/>
      <c r="B59" s="155"/>
      <c r="C59" s="74" t="s">
        <v>94</v>
      </c>
      <c r="D59" s="58" t="s">
        <v>80</v>
      </c>
      <c r="E59" s="58" t="s">
        <v>81</v>
      </c>
      <c r="F59" s="58" t="s">
        <v>82</v>
      </c>
      <c r="G59" s="58" t="s">
        <v>83</v>
      </c>
      <c r="H59" s="58" t="s">
        <v>84</v>
      </c>
      <c r="I59" s="59" t="s">
        <v>85</v>
      </c>
      <c r="J59" s="58" t="s">
        <v>53</v>
      </c>
      <c r="K59" s="60" t="s">
        <v>51</v>
      </c>
      <c r="L59" s="54" t="s">
        <v>89</v>
      </c>
      <c r="M59" s="54" t="s">
        <v>90</v>
      </c>
      <c r="N59" s="54" t="s">
        <v>91</v>
      </c>
      <c r="O59" s="54" t="s">
        <v>92</v>
      </c>
      <c r="P59" s="54" t="s">
        <v>93</v>
      </c>
      <c r="Q59" s="54" t="s">
        <v>95</v>
      </c>
      <c r="R59" s="55" t="s">
        <v>51</v>
      </c>
    </row>
    <row r="60" spans="1:37" s="28" customFormat="1" x14ac:dyDescent="0.35">
      <c r="A60" s="9" t="s">
        <v>3</v>
      </c>
      <c r="B60" s="75" t="s">
        <v>59</v>
      </c>
      <c r="C60" s="99">
        <v>12</v>
      </c>
      <c r="D60" s="99">
        <v>3</v>
      </c>
      <c r="E60" s="99">
        <v>5</v>
      </c>
      <c r="F60" s="99">
        <v>0</v>
      </c>
      <c r="G60" s="99">
        <v>5</v>
      </c>
      <c r="H60" s="99">
        <v>12</v>
      </c>
      <c r="I60" s="99">
        <v>1</v>
      </c>
      <c r="J60" s="99">
        <v>1</v>
      </c>
      <c r="K60" s="97">
        <f t="shared" ref="K60:K91" si="15">SUM(C60:J60)</f>
        <v>39</v>
      </c>
      <c r="L60" s="99">
        <v>494</v>
      </c>
      <c r="M60" s="99">
        <v>250</v>
      </c>
      <c r="N60" s="99">
        <v>128</v>
      </c>
      <c r="O60" s="99">
        <v>32</v>
      </c>
      <c r="P60" s="99">
        <v>380</v>
      </c>
      <c r="Q60" s="99">
        <v>702</v>
      </c>
      <c r="R60" s="17">
        <f t="shared" ref="R60:R91" si="16">SUM(L60:Q60)</f>
        <v>1986</v>
      </c>
    </row>
    <row r="61" spans="1:37" s="28" customFormat="1" ht="15" customHeight="1" x14ac:dyDescent="0.35">
      <c r="A61" s="9" t="s">
        <v>3</v>
      </c>
      <c r="B61" s="75" t="s">
        <v>60</v>
      </c>
      <c r="C61" s="99">
        <v>12</v>
      </c>
      <c r="D61" s="99">
        <v>3</v>
      </c>
      <c r="E61" s="99">
        <v>3</v>
      </c>
      <c r="F61" s="99">
        <v>0</v>
      </c>
      <c r="G61" s="99">
        <v>4</v>
      </c>
      <c r="H61" s="99">
        <v>9</v>
      </c>
      <c r="I61" s="99">
        <v>1</v>
      </c>
      <c r="J61" s="99">
        <v>1</v>
      </c>
      <c r="K61" s="97">
        <f t="shared" si="15"/>
        <v>33</v>
      </c>
      <c r="L61" s="99">
        <v>424</v>
      </c>
      <c r="M61" s="99">
        <v>215</v>
      </c>
      <c r="N61" s="99">
        <v>110</v>
      </c>
      <c r="O61" s="99">
        <v>28</v>
      </c>
      <c r="P61" s="99">
        <v>306</v>
      </c>
      <c r="Q61" s="99">
        <v>659</v>
      </c>
      <c r="R61" s="17">
        <f t="shared" si="16"/>
        <v>1742</v>
      </c>
    </row>
    <row r="62" spans="1:37" s="28" customFormat="1" ht="15" customHeight="1" x14ac:dyDescent="0.35">
      <c r="A62" s="9" t="s">
        <v>3</v>
      </c>
      <c r="B62" s="75" t="s">
        <v>78</v>
      </c>
      <c r="C62" s="99">
        <v>5</v>
      </c>
      <c r="D62" s="99">
        <v>0</v>
      </c>
      <c r="E62" s="99">
        <v>0</v>
      </c>
      <c r="F62" s="99">
        <v>0</v>
      </c>
      <c r="G62" s="99">
        <v>1</v>
      </c>
      <c r="H62" s="99">
        <v>5</v>
      </c>
      <c r="I62" s="99">
        <v>1</v>
      </c>
      <c r="J62" s="99">
        <v>0</v>
      </c>
      <c r="K62" s="97">
        <f t="shared" si="15"/>
        <v>12</v>
      </c>
      <c r="L62" s="99">
        <v>22</v>
      </c>
      <c r="M62" s="99">
        <v>9</v>
      </c>
      <c r="N62" s="99">
        <v>10</v>
      </c>
      <c r="O62" s="99">
        <v>4</v>
      </c>
      <c r="P62" s="99">
        <v>14</v>
      </c>
      <c r="Q62" s="99">
        <v>24</v>
      </c>
      <c r="R62" s="17">
        <f t="shared" si="16"/>
        <v>83</v>
      </c>
    </row>
    <row r="63" spans="1:37" s="28" customFormat="1" x14ac:dyDescent="0.35">
      <c r="A63" s="9" t="s">
        <v>145</v>
      </c>
      <c r="B63" s="75" t="s">
        <v>59</v>
      </c>
      <c r="C63" s="99">
        <v>0</v>
      </c>
      <c r="D63" s="99">
        <v>0</v>
      </c>
      <c r="E63" s="99">
        <v>1</v>
      </c>
      <c r="F63" s="99">
        <v>0</v>
      </c>
      <c r="G63" s="99">
        <v>1</v>
      </c>
      <c r="H63" s="99">
        <v>0</v>
      </c>
      <c r="I63" s="99">
        <v>0</v>
      </c>
      <c r="J63" s="99">
        <v>0</v>
      </c>
      <c r="K63" s="97">
        <f t="shared" si="15"/>
        <v>2</v>
      </c>
      <c r="L63" s="99">
        <v>27</v>
      </c>
      <c r="M63" s="99">
        <v>18</v>
      </c>
      <c r="N63" s="99">
        <v>10</v>
      </c>
      <c r="O63" s="99">
        <v>3</v>
      </c>
      <c r="P63" s="99">
        <v>15</v>
      </c>
      <c r="Q63" s="99">
        <v>21</v>
      </c>
      <c r="R63" s="17">
        <f t="shared" si="16"/>
        <v>94</v>
      </c>
    </row>
    <row r="64" spans="1:37" s="29" customFormat="1" ht="15" customHeight="1" x14ac:dyDescent="0.35">
      <c r="A64" s="9" t="s">
        <v>145</v>
      </c>
      <c r="B64" s="75" t="s">
        <v>60</v>
      </c>
      <c r="C64" s="99">
        <v>0</v>
      </c>
      <c r="D64" s="99">
        <v>0</v>
      </c>
      <c r="E64" s="99">
        <v>1</v>
      </c>
      <c r="F64" s="99">
        <v>0</v>
      </c>
      <c r="G64" s="99">
        <v>1</v>
      </c>
      <c r="H64" s="99">
        <v>0</v>
      </c>
      <c r="I64" s="99">
        <v>0</v>
      </c>
      <c r="J64" s="99">
        <v>0</v>
      </c>
      <c r="K64" s="97">
        <f t="shared" si="15"/>
        <v>2</v>
      </c>
      <c r="L64" s="99">
        <v>26</v>
      </c>
      <c r="M64" s="99">
        <v>16</v>
      </c>
      <c r="N64" s="99">
        <v>8</v>
      </c>
      <c r="O64" s="99">
        <v>3</v>
      </c>
      <c r="P64" s="99">
        <v>10</v>
      </c>
      <c r="Q64" s="99">
        <v>21</v>
      </c>
      <c r="R64" s="17">
        <f t="shared" si="16"/>
        <v>84</v>
      </c>
    </row>
    <row r="65" spans="1:30" ht="15" customHeight="1" x14ac:dyDescent="0.35">
      <c r="A65" s="9" t="s">
        <v>145</v>
      </c>
      <c r="B65" s="75" t="s">
        <v>78</v>
      </c>
      <c r="C65" s="99">
        <v>0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99">
        <v>0</v>
      </c>
      <c r="J65" s="99">
        <v>0</v>
      </c>
      <c r="K65" s="97">
        <f t="shared" si="15"/>
        <v>0</v>
      </c>
      <c r="L65" s="99">
        <v>2</v>
      </c>
      <c r="M65" s="99">
        <v>1</v>
      </c>
      <c r="N65" s="99">
        <v>1</v>
      </c>
      <c r="O65" s="99">
        <v>0</v>
      </c>
      <c r="P65" s="99">
        <v>0</v>
      </c>
      <c r="Q65" s="99">
        <v>0</v>
      </c>
      <c r="R65" s="17">
        <f t="shared" si="16"/>
        <v>4</v>
      </c>
      <c r="S65" s="27"/>
      <c r="T65" s="27"/>
      <c r="U65" s="27"/>
      <c r="V65" s="27"/>
      <c r="AD65"/>
    </row>
    <row r="66" spans="1:30" s="29" customFormat="1" x14ac:dyDescent="0.35">
      <c r="A66" s="9" t="s">
        <v>4</v>
      </c>
      <c r="B66" s="75" t="s">
        <v>59</v>
      </c>
      <c r="C66" s="99">
        <v>12</v>
      </c>
      <c r="D66" s="99">
        <v>0</v>
      </c>
      <c r="E66" s="99">
        <v>6</v>
      </c>
      <c r="F66" s="99">
        <v>0</v>
      </c>
      <c r="G66" s="99">
        <v>2</v>
      </c>
      <c r="H66" s="99">
        <v>3</v>
      </c>
      <c r="I66" s="99">
        <v>1</v>
      </c>
      <c r="J66" s="99">
        <v>0</v>
      </c>
      <c r="K66" s="97">
        <f t="shared" si="15"/>
        <v>24</v>
      </c>
      <c r="L66" s="99">
        <v>50</v>
      </c>
      <c r="M66" s="99">
        <v>34</v>
      </c>
      <c r="N66" s="99">
        <v>19</v>
      </c>
      <c r="O66" s="99">
        <v>5</v>
      </c>
      <c r="P66" s="99">
        <v>44</v>
      </c>
      <c r="Q66" s="99">
        <v>56</v>
      </c>
      <c r="R66" s="17">
        <f t="shared" si="16"/>
        <v>208</v>
      </c>
    </row>
    <row r="67" spans="1:30" s="29" customFormat="1" ht="15" customHeight="1" x14ac:dyDescent="0.35">
      <c r="A67" s="9" t="s">
        <v>4</v>
      </c>
      <c r="B67" s="75" t="s">
        <v>60</v>
      </c>
      <c r="C67" s="99">
        <v>12</v>
      </c>
      <c r="D67" s="99">
        <v>0</v>
      </c>
      <c r="E67" s="99">
        <v>5</v>
      </c>
      <c r="F67" s="99">
        <v>0</v>
      </c>
      <c r="G67" s="99">
        <v>2</v>
      </c>
      <c r="H67" s="99">
        <v>3</v>
      </c>
      <c r="I67" s="99">
        <v>1</v>
      </c>
      <c r="J67" s="99">
        <v>0</v>
      </c>
      <c r="K67" s="97">
        <f t="shared" si="15"/>
        <v>23</v>
      </c>
      <c r="L67" s="99">
        <v>41</v>
      </c>
      <c r="M67" s="99">
        <v>31</v>
      </c>
      <c r="N67" s="99">
        <v>17</v>
      </c>
      <c r="O67" s="99">
        <v>5</v>
      </c>
      <c r="P67" s="99">
        <v>37</v>
      </c>
      <c r="Q67" s="99">
        <v>53</v>
      </c>
      <c r="R67" s="17">
        <f t="shared" si="16"/>
        <v>184</v>
      </c>
    </row>
    <row r="68" spans="1:30" ht="15" customHeight="1" x14ac:dyDescent="0.35">
      <c r="A68" s="9" t="s">
        <v>4</v>
      </c>
      <c r="B68" s="75" t="s">
        <v>78</v>
      </c>
      <c r="C68" s="99">
        <v>3</v>
      </c>
      <c r="D68" s="99">
        <v>0</v>
      </c>
      <c r="E68" s="99">
        <v>2</v>
      </c>
      <c r="F68" s="99">
        <v>0</v>
      </c>
      <c r="G68" s="99">
        <v>1</v>
      </c>
      <c r="H68" s="99">
        <v>2</v>
      </c>
      <c r="I68" s="99">
        <v>0</v>
      </c>
      <c r="J68" s="99">
        <v>0</v>
      </c>
      <c r="K68" s="97">
        <f t="shared" si="15"/>
        <v>8</v>
      </c>
      <c r="L68" s="99">
        <v>4</v>
      </c>
      <c r="M68" s="99">
        <v>4</v>
      </c>
      <c r="N68" s="99">
        <v>4</v>
      </c>
      <c r="O68" s="99">
        <v>0</v>
      </c>
      <c r="P68" s="99">
        <v>4</v>
      </c>
      <c r="Q68" s="99">
        <v>0</v>
      </c>
      <c r="R68" s="17">
        <f t="shared" si="16"/>
        <v>16</v>
      </c>
      <c r="S68" s="27"/>
      <c r="T68" s="27"/>
      <c r="U68" s="27"/>
      <c r="V68" s="27"/>
      <c r="AD68"/>
    </row>
    <row r="69" spans="1:30" s="29" customFormat="1" x14ac:dyDescent="0.35">
      <c r="A69" s="9" t="s">
        <v>5</v>
      </c>
      <c r="B69" s="75" t="s">
        <v>59</v>
      </c>
      <c r="C69" s="99">
        <v>0</v>
      </c>
      <c r="D69" s="99">
        <v>2</v>
      </c>
      <c r="E69" s="99">
        <v>1</v>
      </c>
      <c r="F69" s="99">
        <v>0</v>
      </c>
      <c r="G69" s="99">
        <v>0</v>
      </c>
      <c r="H69" s="99">
        <v>0</v>
      </c>
      <c r="I69" s="99">
        <v>0</v>
      </c>
      <c r="J69" s="99">
        <v>1</v>
      </c>
      <c r="K69" s="97">
        <f t="shared" si="15"/>
        <v>4</v>
      </c>
      <c r="L69" s="99">
        <v>37</v>
      </c>
      <c r="M69" s="99">
        <v>18</v>
      </c>
      <c r="N69" s="99">
        <v>10</v>
      </c>
      <c r="O69" s="99">
        <v>1</v>
      </c>
      <c r="P69" s="99">
        <v>22</v>
      </c>
      <c r="Q69" s="99">
        <v>38</v>
      </c>
      <c r="R69" s="17">
        <f t="shared" si="16"/>
        <v>126</v>
      </c>
    </row>
    <row r="70" spans="1:30" s="29" customFormat="1" ht="15" customHeight="1" x14ac:dyDescent="0.35">
      <c r="A70" s="9" t="s">
        <v>5</v>
      </c>
      <c r="B70" s="75" t="s">
        <v>60</v>
      </c>
      <c r="C70" s="99">
        <v>0</v>
      </c>
      <c r="D70" s="99">
        <v>1</v>
      </c>
      <c r="E70" s="99">
        <v>1</v>
      </c>
      <c r="F70" s="99">
        <v>0</v>
      </c>
      <c r="G70" s="99">
        <v>0</v>
      </c>
      <c r="H70" s="99">
        <v>0</v>
      </c>
      <c r="I70" s="99">
        <v>0</v>
      </c>
      <c r="J70" s="99">
        <v>1</v>
      </c>
      <c r="K70" s="97">
        <f t="shared" si="15"/>
        <v>3</v>
      </c>
      <c r="L70" s="99">
        <v>31</v>
      </c>
      <c r="M70" s="99">
        <v>14</v>
      </c>
      <c r="N70" s="99">
        <v>7</v>
      </c>
      <c r="O70" s="99">
        <v>1</v>
      </c>
      <c r="P70" s="99">
        <v>15</v>
      </c>
      <c r="Q70" s="99">
        <v>33</v>
      </c>
      <c r="R70" s="17">
        <f t="shared" si="16"/>
        <v>101</v>
      </c>
    </row>
    <row r="71" spans="1:30" ht="15" customHeight="1" x14ac:dyDescent="0.35">
      <c r="A71" s="9" t="s">
        <v>5</v>
      </c>
      <c r="B71" s="75" t="s">
        <v>78</v>
      </c>
      <c r="C71" s="99">
        <v>0</v>
      </c>
      <c r="D71" s="99">
        <v>1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1</v>
      </c>
      <c r="K71" s="97">
        <f t="shared" si="15"/>
        <v>2</v>
      </c>
      <c r="L71" s="99">
        <v>5</v>
      </c>
      <c r="M71" s="99">
        <v>2</v>
      </c>
      <c r="N71" s="99">
        <v>1</v>
      </c>
      <c r="O71" s="99">
        <v>0</v>
      </c>
      <c r="P71" s="99">
        <v>1</v>
      </c>
      <c r="Q71" s="99">
        <v>2</v>
      </c>
      <c r="R71" s="17">
        <f t="shared" si="16"/>
        <v>11</v>
      </c>
      <c r="S71" s="27"/>
      <c r="T71" s="27"/>
      <c r="U71" s="27"/>
      <c r="V71" s="27"/>
      <c r="AD71"/>
    </row>
    <row r="72" spans="1:30" s="29" customFormat="1" x14ac:dyDescent="0.35">
      <c r="A72" s="9" t="s">
        <v>0</v>
      </c>
      <c r="B72" s="75" t="s">
        <v>59</v>
      </c>
      <c r="C72" s="99">
        <v>49</v>
      </c>
      <c r="D72" s="99">
        <v>9</v>
      </c>
      <c r="E72" s="99">
        <v>18</v>
      </c>
      <c r="F72" s="99">
        <v>8</v>
      </c>
      <c r="G72" s="99">
        <v>14</v>
      </c>
      <c r="H72" s="99">
        <v>27</v>
      </c>
      <c r="I72" s="99">
        <v>1</v>
      </c>
      <c r="J72" s="99">
        <v>6</v>
      </c>
      <c r="K72" s="97">
        <f t="shared" si="15"/>
        <v>132</v>
      </c>
      <c r="L72" s="99">
        <v>872</v>
      </c>
      <c r="M72" s="99">
        <v>539</v>
      </c>
      <c r="N72" s="99">
        <v>318</v>
      </c>
      <c r="O72" s="99">
        <v>65</v>
      </c>
      <c r="P72" s="99">
        <v>661</v>
      </c>
      <c r="Q72" s="99">
        <v>1075</v>
      </c>
      <c r="R72" s="17">
        <f t="shared" si="16"/>
        <v>3530</v>
      </c>
    </row>
    <row r="73" spans="1:30" s="29" customFormat="1" ht="15" customHeight="1" x14ac:dyDescent="0.35">
      <c r="A73" s="9" t="s">
        <v>0</v>
      </c>
      <c r="B73" s="75" t="s">
        <v>60</v>
      </c>
      <c r="C73" s="99">
        <v>40</v>
      </c>
      <c r="D73" s="99">
        <v>8</v>
      </c>
      <c r="E73" s="99">
        <v>12</v>
      </c>
      <c r="F73" s="99">
        <v>7</v>
      </c>
      <c r="G73" s="99">
        <v>12</v>
      </c>
      <c r="H73" s="99">
        <v>24</v>
      </c>
      <c r="I73" s="99">
        <v>1</v>
      </c>
      <c r="J73" s="99">
        <v>6</v>
      </c>
      <c r="K73" s="97">
        <f t="shared" si="15"/>
        <v>110</v>
      </c>
      <c r="L73" s="99">
        <v>779</v>
      </c>
      <c r="M73" s="99">
        <v>472</v>
      </c>
      <c r="N73" s="99">
        <v>279</v>
      </c>
      <c r="O73" s="99">
        <v>62</v>
      </c>
      <c r="P73" s="99">
        <v>542</v>
      </c>
      <c r="Q73" s="99">
        <v>981</v>
      </c>
      <c r="R73" s="17">
        <f t="shared" si="16"/>
        <v>3115</v>
      </c>
    </row>
    <row r="74" spans="1:30" ht="15" customHeight="1" x14ac:dyDescent="0.35">
      <c r="A74" s="9" t="s">
        <v>0</v>
      </c>
      <c r="B74" s="75" t="s">
        <v>78</v>
      </c>
      <c r="C74" s="99">
        <v>12</v>
      </c>
      <c r="D74" s="99">
        <v>5</v>
      </c>
      <c r="E74" s="99">
        <v>1</v>
      </c>
      <c r="F74" s="99">
        <v>4</v>
      </c>
      <c r="G74" s="99">
        <v>2</v>
      </c>
      <c r="H74" s="99">
        <v>5</v>
      </c>
      <c r="I74" s="99">
        <v>0</v>
      </c>
      <c r="J74" s="99">
        <v>1</v>
      </c>
      <c r="K74" s="97">
        <f t="shared" si="15"/>
        <v>30</v>
      </c>
      <c r="L74" s="99">
        <v>53</v>
      </c>
      <c r="M74" s="99">
        <v>32</v>
      </c>
      <c r="N74" s="99">
        <v>24</v>
      </c>
      <c r="O74" s="99">
        <v>4</v>
      </c>
      <c r="P74" s="99">
        <v>29</v>
      </c>
      <c r="Q74" s="99">
        <v>58</v>
      </c>
      <c r="R74" s="17">
        <f t="shared" si="16"/>
        <v>200</v>
      </c>
      <c r="S74" s="27"/>
      <c r="T74" s="27"/>
      <c r="U74" s="27"/>
      <c r="V74" s="27"/>
      <c r="AD74"/>
    </row>
    <row r="75" spans="1:30" s="29" customFormat="1" x14ac:dyDescent="0.35">
      <c r="A75" s="9" t="s">
        <v>6</v>
      </c>
      <c r="B75" s="75" t="s">
        <v>59</v>
      </c>
      <c r="C75" s="99">
        <v>7</v>
      </c>
      <c r="D75" s="99">
        <v>0</v>
      </c>
      <c r="E75" s="99">
        <v>2</v>
      </c>
      <c r="F75" s="99">
        <v>0</v>
      </c>
      <c r="G75" s="99">
        <v>2</v>
      </c>
      <c r="H75" s="99">
        <v>4</v>
      </c>
      <c r="I75" s="99">
        <v>0</v>
      </c>
      <c r="J75" s="99">
        <v>0</v>
      </c>
      <c r="K75" s="97">
        <f t="shared" si="15"/>
        <v>15</v>
      </c>
      <c r="L75" s="99">
        <v>39</v>
      </c>
      <c r="M75" s="99">
        <v>22</v>
      </c>
      <c r="N75" s="99">
        <v>14</v>
      </c>
      <c r="O75" s="99">
        <v>7</v>
      </c>
      <c r="P75" s="99">
        <v>25</v>
      </c>
      <c r="Q75" s="99">
        <v>42</v>
      </c>
      <c r="R75" s="17">
        <f t="shared" si="16"/>
        <v>149</v>
      </c>
    </row>
    <row r="76" spans="1:30" s="29" customFormat="1" ht="15" customHeight="1" x14ac:dyDescent="0.35">
      <c r="A76" s="9" t="s">
        <v>6</v>
      </c>
      <c r="B76" s="75" t="s">
        <v>60</v>
      </c>
      <c r="C76" s="99">
        <v>6</v>
      </c>
      <c r="D76" s="99">
        <v>0</v>
      </c>
      <c r="E76" s="99">
        <v>1</v>
      </c>
      <c r="F76" s="99">
        <v>0</v>
      </c>
      <c r="G76" s="99">
        <v>1</v>
      </c>
      <c r="H76" s="99">
        <v>4</v>
      </c>
      <c r="I76" s="99">
        <v>0</v>
      </c>
      <c r="J76" s="99">
        <v>0</v>
      </c>
      <c r="K76" s="97">
        <f t="shared" si="15"/>
        <v>12</v>
      </c>
      <c r="L76" s="99">
        <v>37</v>
      </c>
      <c r="M76" s="99">
        <v>19</v>
      </c>
      <c r="N76" s="99">
        <v>13</v>
      </c>
      <c r="O76" s="99">
        <v>7</v>
      </c>
      <c r="P76" s="99">
        <v>22</v>
      </c>
      <c r="Q76" s="99">
        <v>40</v>
      </c>
      <c r="R76" s="17">
        <f t="shared" si="16"/>
        <v>138</v>
      </c>
    </row>
    <row r="77" spans="1:30" ht="15" customHeight="1" x14ac:dyDescent="0.35">
      <c r="A77" s="9" t="s">
        <v>6</v>
      </c>
      <c r="B77" s="75" t="s">
        <v>78</v>
      </c>
      <c r="C77" s="99">
        <v>4</v>
      </c>
      <c r="D77" s="99">
        <v>0</v>
      </c>
      <c r="E77" s="99">
        <v>0</v>
      </c>
      <c r="F77" s="99">
        <v>0</v>
      </c>
      <c r="G77" s="99">
        <v>0</v>
      </c>
      <c r="H77" s="99">
        <v>2</v>
      </c>
      <c r="I77" s="99">
        <v>0</v>
      </c>
      <c r="J77" s="99">
        <v>0</v>
      </c>
      <c r="K77" s="97">
        <f t="shared" si="15"/>
        <v>6</v>
      </c>
      <c r="L77" s="99">
        <v>4</v>
      </c>
      <c r="M77" s="99">
        <v>3</v>
      </c>
      <c r="N77" s="99">
        <v>3</v>
      </c>
      <c r="O77" s="99">
        <v>3</v>
      </c>
      <c r="P77" s="99">
        <v>4</v>
      </c>
      <c r="Q77" s="99">
        <v>5</v>
      </c>
      <c r="R77" s="17">
        <f t="shared" si="16"/>
        <v>22</v>
      </c>
      <c r="S77" s="29"/>
      <c r="T77" s="27"/>
      <c r="U77" s="27"/>
      <c r="V77" s="27"/>
      <c r="AD77"/>
    </row>
    <row r="78" spans="1:30" s="29" customFormat="1" x14ac:dyDescent="0.35">
      <c r="A78" s="9" t="s">
        <v>7</v>
      </c>
      <c r="B78" s="75" t="s">
        <v>59</v>
      </c>
      <c r="C78" s="99">
        <v>2</v>
      </c>
      <c r="D78" s="99">
        <v>0</v>
      </c>
      <c r="E78" s="99">
        <v>1</v>
      </c>
      <c r="F78" s="99">
        <v>0</v>
      </c>
      <c r="G78" s="99">
        <v>1</v>
      </c>
      <c r="H78" s="99">
        <v>2</v>
      </c>
      <c r="I78" s="99">
        <v>0</v>
      </c>
      <c r="J78" s="99">
        <v>0</v>
      </c>
      <c r="K78" s="97">
        <f t="shared" si="15"/>
        <v>6</v>
      </c>
      <c r="L78" s="99">
        <v>66</v>
      </c>
      <c r="M78" s="99">
        <v>37</v>
      </c>
      <c r="N78" s="99">
        <v>15</v>
      </c>
      <c r="O78" s="99">
        <v>7</v>
      </c>
      <c r="P78" s="99">
        <v>38</v>
      </c>
      <c r="Q78" s="99">
        <v>86</v>
      </c>
      <c r="R78" s="17">
        <f t="shared" si="16"/>
        <v>249</v>
      </c>
    </row>
    <row r="79" spans="1:30" s="29" customFormat="1" ht="15" customHeight="1" x14ac:dyDescent="0.35">
      <c r="A79" s="9" t="s">
        <v>7</v>
      </c>
      <c r="B79" s="75" t="s">
        <v>60</v>
      </c>
      <c r="C79" s="99">
        <v>2</v>
      </c>
      <c r="D79" s="99">
        <v>0</v>
      </c>
      <c r="E79" s="99">
        <v>1</v>
      </c>
      <c r="F79" s="99">
        <v>0</v>
      </c>
      <c r="G79" s="99">
        <v>1</v>
      </c>
      <c r="H79" s="99">
        <v>2</v>
      </c>
      <c r="I79" s="99">
        <v>0</v>
      </c>
      <c r="J79" s="99">
        <v>0</v>
      </c>
      <c r="K79" s="97">
        <f t="shared" si="15"/>
        <v>6</v>
      </c>
      <c r="L79" s="99">
        <v>57</v>
      </c>
      <c r="M79" s="99">
        <v>27</v>
      </c>
      <c r="N79" s="99">
        <v>11</v>
      </c>
      <c r="O79" s="99">
        <v>4</v>
      </c>
      <c r="P79" s="99">
        <v>34</v>
      </c>
      <c r="Q79" s="99">
        <v>80</v>
      </c>
      <c r="R79" s="17">
        <f t="shared" si="16"/>
        <v>213</v>
      </c>
    </row>
    <row r="80" spans="1:30" ht="15" customHeight="1" x14ac:dyDescent="0.35">
      <c r="A80" s="9" t="s">
        <v>7</v>
      </c>
      <c r="B80" s="75" t="s">
        <v>78</v>
      </c>
      <c r="C80" s="99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7">
        <f t="shared" si="15"/>
        <v>0</v>
      </c>
      <c r="L80" s="99">
        <v>1</v>
      </c>
      <c r="M80" s="99">
        <v>0</v>
      </c>
      <c r="N80" s="99">
        <v>0</v>
      </c>
      <c r="O80" s="99">
        <v>0</v>
      </c>
      <c r="P80" s="99">
        <v>2</v>
      </c>
      <c r="Q80" s="99">
        <v>2</v>
      </c>
      <c r="R80" s="17">
        <f t="shared" si="16"/>
        <v>5</v>
      </c>
      <c r="S80" s="29"/>
      <c r="T80" s="27"/>
      <c r="U80" s="27"/>
      <c r="V80" s="27"/>
      <c r="AD80"/>
    </row>
    <row r="81" spans="1:31" s="29" customFormat="1" x14ac:dyDescent="0.35">
      <c r="A81" s="9" t="s">
        <v>96</v>
      </c>
      <c r="B81" s="75" t="s">
        <v>59</v>
      </c>
      <c r="C81" s="99">
        <v>5</v>
      </c>
      <c r="D81" s="99">
        <v>0</v>
      </c>
      <c r="E81" s="99">
        <v>1</v>
      </c>
      <c r="F81" s="99">
        <v>0</v>
      </c>
      <c r="G81" s="99">
        <v>1</v>
      </c>
      <c r="H81" s="99">
        <v>2</v>
      </c>
      <c r="I81" s="99">
        <v>0</v>
      </c>
      <c r="J81" s="99">
        <v>1</v>
      </c>
      <c r="K81" s="97">
        <f t="shared" si="15"/>
        <v>10</v>
      </c>
      <c r="L81" s="99">
        <v>12</v>
      </c>
      <c r="M81" s="99">
        <v>11</v>
      </c>
      <c r="N81" s="99">
        <v>8</v>
      </c>
      <c r="O81" s="99">
        <v>1</v>
      </c>
      <c r="P81" s="99">
        <v>14</v>
      </c>
      <c r="Q81" s="99">
        <v>9</v>
      </c>
      <c r="R81" s="17">
        <f t="shared" si="16"/>
        <v>55</v>
      </c>
    </row>
    <row r="82" spans="1:31" s="29" customFormat="1" ht="15" customHeight="1" x14ac:dyDescent="0.35">
      <c r="A82" s="9" t="s">
        <v>96</v>
      </c>
      <c r="B82" s="75" t="s">
        <v>60</v>
      </c>
      <c r="C82" s="99">
        <v>5</v>
      </c>
      <c r="D82" s="99">
        <v>0</v>
      </c>
      <c r="E82" s="99">
        <v>1</v>
      </c>
      <c r="F82" s="99">
        <v>0</v>
      </c>
      <c r="G82" s="99">
        <v>1</v>
      </c>
      <c r="H82" s="99">
        <v>2</v>
      </c>
      <c r="I82" s="99">
        <v>0</v>
      </c>
      <c r="J82" s="99">
        <v>1</v>
      </c>
      <c r="K82" s="97">
        <f t="shared" si="15"/>
        <v>10</v>
      </c>
      <c r="L82" s="99">
        <v>12</v>
      </c>
      <c r="M82" s="99">
        <v>11</v>
      </c>
      <c r="N82" s="99">
        <v>8</v>
      </c>
      <c r="O82" s="99">
        <v>1</v>
      </c>
      <c r="P82" s="99">
        <v>13</v>
      </c>
      <c r="Q82" s="99">
        <v>9</v>
      </c>
      <c r="R82" s="17">
        <f t="shared" si="16"/>
        <v>54</v>
      </c>
    </row>
    <row r="83" spans="1:31" ht="15" customHeight="1" x14ac:dyDescent="0.35">
      <c r="A83" s="9" t="s">
        <v>96</v>
      </c>
      <c r="B83" s="75" t="s">
        <v>78</v>
      </c>
      <c r="C83" s="99">
        <v>1</v>
      </c>
      <c r="D83" s="99">
        <v>0</v>
      </c>
      <c r="E83" s="99">
        <v>0</v>
      </c>
      <c r="F83" s="99">
        <v>0</v>
      </c>
      <c r="G83" s="99">
        <v>0</v>
      </c>
      <c r="H83" s="99">
        <v>1</v>
      </c>
      <c r="I83" s="99">
        <v>0</v>
      </c>
      <c r="J83" s="99">
        <v>1</v>
      </c>
      <c r="K83" s="97">
        <f t="shared" si="15"/>
        <v>3</v>
      </c>
      <c r="L83" s="99">
        <v>5</v>
      </c>
      <c r="M83" s="99">
        <v>5</v>
      </c>
      <c r="N83" s="99">
        <v>5</v>
      </c>
      <c r="O83" s="99">
        <v>1</v>
      </c>
      <c r="P83" s="99">
        <v>3</v>
      </c>
      <c r="Q83" s="99">
        <v>0</v>
      </c>
      <c r="R83" s="17">
        <f t="shared" si="16"/>
        <v>19</v>
      </c>
      <c r="S83" s="29"/>
      <c r="T83" s="27"/>
      <c r="U83" s="27"/>
      <c r="V83" s="27"/>
      <c r="AD83"/>
    </row>
    <row r="84" spans="1:31" s="29" customFormat="1" x14ac:dyDescent="0.35">
      <c r="A84" s="9" t="s">
        <v>166</v>
      </c>
      <c r="B84" s="75" t="s">
        <v>59</v>
      </c>
      <c r="C84" s="99">
        <v>0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7">
        <f t="shared" si="15"/>
        <v>0</v>
      </c>
      <c r="L84" s="99">
        <v>1</v>
      </c>
      <c r="M84" s="99">
        <v>1</v>
      </c>
      <c r="N84" s="99">
        <v>1</v>
      </c>
      <c r="O84" s="99">
        <v>0</v>
      </c>
      <c r="P84" s="99">
        <v>0</v>
      </c>
      <c r="Q84" s="99">
        <v>1</v>
      </c>
      <c r="R84" s="17">
        <f t="shared" si="16"/>
        <v>4</v>
      </c>
    </row>
    <row r="85" spans="1:31" s="29" customFormat="1" x14ac:dyDescent="0.35">
      <c r="A85" s="9" t="s">
        <v>166</v>
      </c>
      <c r="B85" s="75" t="s">
        <v>60</v>
      </c>
      <c r="C85" s="99">
        <v>0</v>
      </c>
      <c r="D85" s="99">
        <v>0</v>
      </c>
      <c r="E85" s="99">
        <v>0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7">
        <f t="shared" si="15"/>
        <v>0</v>
      </c>
      <c r="L85" s="99">
        <v>1</v>
      </c>
      <c r="M85" s="99">
        <v>1</v>
      </c>
      <c r="N85" s="99">
        <v>1</v>
      </c>
      <c r="O85" s="99">
        <v>0</v>
      </c>
      <c r="P85" s="99">
        <v>0</v>
      </c>
      <c r="Q85" s="99">
        <v>1</v>
      </c>
      <c r="R85" s="17">
        <f t="shared" si="16"/>
        <v>4</v>
      </c>
    </row>
    <row r="86" spans="1:31" x14ac:dyDescent="0.35">
      <c r="A86" s="9" t="s">
        <v>166</v>
      </c>
      <c r="B86" s="75" t="s">
        <v>78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99">
        <v>0</v>
      </c>
      <c r="K86" s="97">
        <f t="shared" si="15"/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17">
        <f t="shared" si="16"/>
        <v>0</v>
      </c>
      <c r="S86" s="29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31" s="29" customFormat="1" x14ac:dyDescent="0.35">
      <c r="A87" s="9" t="s">
        <v>97</v>
      </c>
      <c r="B87" s="75" t="s">
        <v>59</v>
      </c>
      <c r="C87" s="99">
        <v>0</v>
      </c>
      <c r="D87" s="99">
        <v>0</v>
      </c>
      <c r="E87" s="99">
        <v>0</v>
      </c>
      <c r="F87" s="99">
        <v>0</v>
      </c>
      <c r="G87" s="99">
        <v>0</v>
      </c>
      <c r="H87" s="99">
        <v>0</v>
      </c>
      <c r="I87" s="99">
        <v>0</v>
      </c>
      <c r="J87" s="99">
        <v>0</v>
      </c>
      <c r="K87" s="97">
        <f t="shared" si="15"/>
        <v>0</v>
      </c>
      <c r="L87" s="99">
        <v>5</v>
      </c>
      <c r="M87" s="99">
        <v>3</v>
      </c>
      <c r="N87" s="99">
        <v>2</v>
      </c>
      <c r="O87" s="99">
        <v>0</v>
      </c>
      <c r="P87" s="99">
        <v>2</v>
      </c>
      <c r="Q87" s="99">
        <v>4</v>
      </c>
      <c r="R87" s="17">
        <f t="shared" si="16"/>
        <v>16</v>
      </c>
    </row>
    <row r="88" spans="1:31" s="29" customFormat="1" x14ac:dyDescent="0.35">
      <c r="A88" s="9" t="s">
        <v>97</v>
      </c>
      <c r="B88" s="75" t="s">
        <v>60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7">
        <f t="shared" si="15"/>
        <v>0</v>
      </c>
      <c r="L88" s="99">
        <v>4</v>
      </c>
      <c r="M88" s="99">
        <v>2</v>
      </c>
      <c r="N88" s="99">
        <v>1</v>
      </c>
      <c r="O88" s="99">
        <v>0</v>
      </c>
      <c r="P88" s="99">
        <v>1</v>
      </c>
      <c r="Q88" s="99">
        <v>3</v>
      </c>
      <c r="R88" s="17">
        <f t="shared" si="16"/>
        <v>11</v>
      </c>
    </row>
    <row r="89" spans="1:31" x14ac:dyDescent="0.35">
      <c r="A89" s="9" t="s">
        <v>97</v>
      </c>
      <c r="B89" s="75" t="s">
        <v>78</v>
      </c>
      <c r="C89" s="99">
        <v>0</v>
      </c>
      <c r="D89" s="99">
        <v>0</v>
      </c>
      <c r="E89" s="99">
        <v>0</v>
      </c>
      <c r="F89" s="99">
        <v>0</v>
      </c>
      <c r="G89" s="99">
        <v>0</v>
      </c>
      <c r="H89" s="99">
        <v>0</v>
      </c>
      <c r="I89" s="99">
        <v>0</v>
      </c>
      <c r="J89" s="99">
        <v>0</v>
      </c>
      <c r="K89" s="97">
        <f t="shared" si="15"/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17">
        <f t="shared" si="16"/>
        <v>0</v>
      </c>
      <c r="S89" s="29"/>
      <c r="AD89"/>
    </row>
    <row r="90" spans="1:31" s="29" customFormat="1" x14ac:dyDescent="0.35">
      <c r="A90" s="9" t="s">
        <v>98</v>
      </c>
      <c r="B90" s="75" t="s">
        <v>59</v>
      </c>
      <c r="C90" s="99">
        <v>6</v>
      </c>
      <c r="D90" s="99">
        <v>0</v>
      </c>
      <c r="E90" s="99">
        <v>7</v>
      </c>
      <c r="F90" s="99">
        <v>0</v>
      </c>
      <c r="G90" s="99">
        <v>3</v>
      </c>
      <c r="H90" s="99">
        <v>2</v>
      </c>
      <c r="I90" s="99">
        <v>0</v>
      </c>
      <c r="J90" s="99">
        <v>2</v>
      </c>
      <c r="K90" s="97">
        <f t="shared" si="15"/>
        <v>20</v>
      </c>
      <c r="L90" s="99">
        <v>16</v>
      </c>
      <c r="M90" s="99">
        <v>13</v>
      </c>
      <c r="N90" s="99">
        <v>10</v>
      </c>
      <c r="O90" s="99">
        <v>1</v>
      </c>
      <c r="P90" s="99">
        <v>13</v>
      </c>
      <c r="Q90" s="99">
        <v>12</v>
      </c>
      <c r="R90" s="17">
        <f t="shared" si="16"/>
        <v>65</v>
      </c>
    </row>
    <row r="91" spans="1:31" s="29" customFormat="1" x14ac:dyDescent="0.35">
      <c r="A91" s="9" t="s">
        <v>98</v>
      </c>
      <c r="B91" s="75" t="s">
        <v>60</v>
      </c>
      <c r="C91" s="99">
        <v>6</v>
      </c>
      <c r="D91" s="99">
        <v>0</v>
      </c>
      <c r="E91" s="99">
        <v>7</v>
      </c>
      <c r="F91" s="99">
        <v>0</v>
      </c>
      <c r="G91" s="99">
        <v>3</v>
      </c>
      <c r="H91" s="99">
        <v>2</v>
      </c>
      <c r="I91" s="99">
        <v>0</v>
      </c>
      <c r="J91" s="99">
        <v>2</v>
      </c>
      <c r="K91" s="97">
        <f t="shared" si="15"/>
        <v>20</v>
      </c>
      <c r="L91" s="99">
        <v>16</v>
      </c>
      <c r="M91" s="99">
        <v>12</v>
      </c>
      <c r="N91" s="99">
        <v>10</v>
      </c>
      <c r="O91" s="99">
        <v>1</v>
      </c>
      <c r="P91" s="99">
        <v>12</v>
      </c>
      <c r="Q91" s="99">
        <v>12</v>
      </c>
      <c r="R91" s="17">
        <f t="shared" si="16"/>
        <v>63</v>
      </c>
    </row>
    <row r="92" spans="1:31" x14ac:dyDescent="0.35">
      <c r="A92" s="9" t="s">
        <v>98</v>
      </c>
      <c r="B92" s="75" t="s">
        <v>78</v>
      </c>
      <c r="C92" s="99">
        <v>1</v>
      </c>
      <c r="D92" s="99">
        <v>0</v>
      </c>
      <c r="E92" s="99">
        <v>1</v>
      </c>
      <c r="F92" s="99">
        <v>0</v>
      </c>
      <c r="G92" s="99">
        <v>0</v>
      </c>
      <c r="H92" s="99">
        <v>0</v>
      </c>
      <c r="I92" s="99">
        <v>0</v>
      </c>
      <c r="J92" s="99">
        <v>0</v>
      </c>
      <c r="K92" s="97">
        <f t="shared" ref="K92:K123" si="17">SUM(C92:J92)</f>
        <v>2</v>
      </c>
      <c r="L92" s="99">
        <v>2</v>
      </c>
      <c r="M92" s="99">
        <v>2</v>
      </c>
      <c r="N92" s="99">
        <v>0</v>
      </c>
      <c r="O92" s="99">
        <v>1</v>
      </c>
      <c r="P92" s="99">
        <v>1</v>
      </c>
      <c r="Q92" s="99">
        <v>0</v>
      </c>
      <c r="R92" s="17">
        <f t="shared" ref="R92:R123" si="18">SUM(L92:Q92)</f>
        <v>6</v>
      </c>
      <c r="S92" s="29"/>
      <c r="AD92"/>
    </row>
    <row r="93" spans="1:31" s="29" customFormat="1" x14ac:dyDescent="0.35">
      <c r="A93" s="9" t="s">
        <v>99</v>
      </c>
      <c r="B93" s="75" t="s">
        <v>59</v>
      </c>
      <c r="C93" s="99">
        <v>17</v>
      </c>
      <c r="D93" s="99">
        <v>0</v>
      </c>
      <c r="E93" s="99">
        <v>2</v>
      </c>
      <c r="F93" s="99">
        <v>0</v>
      </c>
      <c r="G93" s="99">
        <v>2</v>
      </c>
      <c r="H93" s="99">
        <v>5</v>
      </c>
      <c r="I93" s="99">
        <v>0</v>
      </c>
      <c r="J93" s="99">
        <v>1</v>
      </c>
      <c r="K93" s="97">
        <f t="shared" si="17"/>
        <v>27</v>
      </c>
      <c r="L93" s="99">
        <v>57</v>
      </c>
      <c r="M93" s="99">
        <v>38</v>
      </c>
      <c r="N93" s="99">
        <v>34</v>
      </c>
      <c r="O93" s="99">
        <v>13</v>
      </c>
      <c r="P93" s="99">
        <v>35</v>
      </c>
      <c r="Q93" s="99">
        <v>60</v>
      </c>
      <c r="R93" s="17">
        <f t="shared" si="18"/>
        <v>237</v>
      </c>
    </row>
    <row r="94" spans="1:31" s="29" customFormat="1" x14ac:dyDescent="0.35">
      <c r="A94" s="9" t="s">
        <v>99</v>
      </c>
      <c r="B94" s="75" t="s">
        <v>60</v>
      </c>
      <c r="C94" s="99">
        <v>8</v>
      </c>
      <c r="D94" s="99">
        <v>0</v>
      </c>
      <c r="E94" s="99">
        <v>2</v>
      </c>
      <c r="F94" s="99">
        <v>0</v>
      </c>
      <c r="G94" s="99">
        <v>2</v>
      </c>
      <c r="H94" s="99">
        <v>4</v>
      </c>
      <c r="I94" s="99">
        <v>0</v>
      </c>
      <c r="J94" s="99">
        <v>1</v>
      </c>
      <c r="K94" s="97">
        <f t="shared" si="17"/>
        <v>17</v>
      </c>
      <c r="L94" s="99">
        <v>49</v>
      </c>
      <c r="M94" s="99">
        <v>33</v>
      </c>
      <c r="N94" s="99">
        <v>31</v>
      </c>
      <c r="O94" s="99">
        <v>13</v>
      </c>
      <c r="P94" s="99">
        <v>29</v>
      </c>
      <c r="Q94" s="99">
        <v>55</v>
      </c>
      <c r="R94" s="17">
        <f t="shared" si="18"/>
        <v>210</v>
      </c>
    </row>
    <row r="95" spans="1:31" x14ac:dyDescent="0.35">
      <c r="A95" s="9" t="s">
        <v>99</v>
      </c>
      <c r="B95" s="75" t="s">
        <v>78</v>
      </c>
      <c r="C95" s="99">
        <v>12</v>
      </c>
      <c r="D95" s="99">
        <v>0</v>
      </c>
      <c r="E95" s="99">
        <v>2</v>
      </c>
      <c r="F95" s="99">
        <v>0</v>
      </c>
      <c r="G95" s="99">
        <v>0</v>
      </c>
      <c r="H95" s="99">
        <v>1</v>
      </c>
      <c r="I95" s="99">
        <v>0</v>
      </c>
      <c r="J95" s="99">
        <v>0</v>
      </c>
      <c r="K95" s="97">
        <f t="shared" si="17"/>
        <v>15</v>
      </c>
      <c r="L95" s="99">
        <v>17</v>
      </c>
      <c r="M95" s="99">
        <v>14</v>
      </c>
      <c r="N95" s="99">
        <v>14</v>
      </c>
      <c r="O95" s="99">
        <v>11</v>
      </c>
      <c r="P95" s="99">
        <v>5</v>
      </c>
      <c r="Q95" s="99">
        <v>16</v>
      </c>
      <c r="R95" s="17">
        <f t="shared" si="18"/>
        <v>77</v>
      </c>
      <c r="S95" s="29"/>
      <c r="AD95"/>
    </row>
    <row r="96" spans="1:31" s="29" customFormat="1" x14ac:dyDescent="0.35">
      <c r="A96" s="9" t="s">
        <v>100</v>
      </c>
      <c r="B96" s="75" t="s">
        <v>59</v>
      </c>
      <c r="C96" s="99">
        <v>0</v>
      </c>
      <c r="D96" s="99">
        <v>0</v>
      </c>
      <c r="E96" s="99">
        <v>0</v>
      </c>
      <c r="F96" s="99">
        <v>0</v>
      </c>
      <c r="G96" s="99">
        <v>0</v>
      </c>
      <c r="H96" s="99">
        <v>0</v>
      </c>
      <c r="I96" s="99">
        <v>0</v>
      </c>
      <c r="J96" s="99">
        <v>0</v>
      </c>
      <c r="K96" s="97">
        <f t="shared" si="17"/>
        <v>0</v>
      </c>
      <c r="L96" s="99">
        <v>4</v>
      </c>
      <c r="M96" s="99">
        <v>3</v>
      </c>
      <c r="N96" s="99">
        <v>1</v>
      </c>
      <c r="O96" s="99">
        <v>0</v>
      </c>
      <c r="P96" s="99">
        <v>3</v>
      </c>
      <c r="Q96" s="99">
        <v>2</v>
      </c>
      <c r="R96" s="17">
        <f t="shared" si="18"/>
        <v>13</v>
      </c>
    </row>
    <row r="97" spans="1:30" s="29" customFormat="1" x14ac:dyDescent="0.35">
      <c r="A97" s="9" t="s">
        <v>100</v>
      </c>
      <c r="B97" s="75" t="s">
        <v>60</v>
      </c>
      <c r="C97" s="99">
        <v>0</v>
      </c>
      <c r="D97" s="99">
        <v>0</v>
      </c>
      <c r="E97" s="99">
        <v>0</v>
      </c>
      <c r="F97" s="99">
        <v>0</v>
      </c>
      <c r="G97" s="99">
        <v>0</v>
      </c>
      <c r="H97" s="99">
        <v>0</v>
      </c>
      <c r="I97" s="99">
        <v>0</v>
      </c>
      <c r="J97" s="99">
        <v>0</v>
      </c>
      <c r="K97" s="97">
        <f t="shared" si="17"/>
        <v>0</v>
      </c>
      <c r="L97" s="99">
        <v>4</v>
      </c>
      <c r="M97" s="99">
        <v>3</v>
      </c>
      <c r="N97" s="99">
        <v>1</v>
      </c>
      <c r="O97" s="99">
        <v>0</v>
      </c>
      <c r="P97" s="99">
        <v>1</v>
      </c>
      <c r="Q97" s="99">
        <v>2</v>
      </c>
      <c r="R97" s="17">
        <f t="shared" si="18"/>
        <v>11</v>
      </c>
    </row>
    <row r="98" spans="1:30" x14ac:dyDescent="0.35">
      <c r="A98" s="9" t="s">
        <v>100</v>
      </c>
      <c r="B98" s="75" t="s">
        <v>78</v>
      </c>
      <c r="C98" s="99">
        <v>0</v>
      </c>
      <c r="D98" s="99">
        <v>0</v>
      </c>
      <c r="E98" s="99">
        <v>0</v>
      </c>
      <c r="F98" s="99">
        <v>0</v>
      </c>
      <c r="G98" s="99">
        <v>0</v>
      </c>
      <c r="H98" s="99">
        <v>0</v>
      </c>
      <c r="I98" s="99">
        <v>0</v>
      </c>
      <c r="J98" s="99">
        <v>0</v>
      </c>
      <c r="K98" s="97">
        <f t="shared" si="17"/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17">
        <f t="shared" si="18"/>
        <v>0</v>
      </c>
      <c r="S98" s="29"/>
      <c r="AD98"/>
    </row>
    <row r="99" spans="1:30" s="29" customFormat="1" x14ac:dyDescent="0.35">
      <c r="A99" s="9" t="s">
        <v>8</v>
      </c>
      <c r="B99" s="75" t="s">
        <v>59</v>
      </c>
      <c r="C99" s="99">
        <v>5</v>
      </c>
      <c r="D99" s="99">
        <v>0</v>
      </c>
      <c r="E99" s="99">
        <v>1</v>
      </c>
      <c r="F99" s="99">
        <v>1</v>
      </c>
      <c r="G99" s="99">
        <v>1</v>
      </c>
      <c r="H99" s="99">
        <v>2</v>
      </c>
      <c r="I99" s="99">
        <v>1</v>
      </c>
      <c r="J99" s="99">
        <v>1</v>
      </c>
      <c r="K99" s="97">
        <f t="shared" si="17"/>
        <v>12</v>
      </c>
      <c r="L99" s="99">
        <v>36</v>
      </c>
      <c r="M99" s="99">
        <v>25</v>
      </c>
      <c r="N99" s="99">
        <v>13</v>
      </c>
      <c r="O99" s="99">
        <v>1</v>
      </c>
      <c r="P99" s="99">
        <v>16</v>
      </c>
      <c r="Q99" s="99">
        <v>38</v>
      </c>
      <c r="R99" s="17">
        <f t="shared" si="18"/>
        <v>129</v>
      </c>
    </row>
    <row r="100" spans="1:30" s="29" customFormat="1" x14ac:dyDescent="0.35">
      <c r="A100" s="9" t="s">
        <v>8</v>
      </c>
      <c r="B100" s="75" t="s">
        <v>60</v>
      </c>
      <c r="C100" s="99">
        <v>5</v>
      </c>
      <c r="D100" s="99">
        <v>0</v>
      </c>
      <c r="E100" s="99">
        <v>1</v>
      </c>
      <c r="F100" s="99">
        <v>1</v>
      </c>
      <c r="G100" s="99">
        <v>1</v>
      </c>
      <c r="H100" s="99">
        <v>2</v>
      </c>
      <c r="I100" s="99">
        <v>1</v>
      </c>
      <c r="J100" s="99">
        <v>1</v>
      </c>
      <c r="K100" s="97">
        <f t="shared" si="17"/>
        <v>12</v>
      </c>
      <c r="L100" s="99">
        <v>31</v>
      </c>
      <c r="M100" s="99">
        <v>23</v>
      </c>
      <c r="N100" s="99">
        <v>12</v>
      </c>
      <c r="O100" s="99">
        <v>0</v>
      </c>
      <c r="P100" s="99">
        <v>13</v>
      </c>
      <c r="Q100" s="99">
        <v>35</v>
      </c>
      <c r="R100" s="17">
        <f t="shared" si="18"/>
        <v>114</v>
      </c>
    </row>
    <row r="101" spans="1:30" x14ac:dyDescent="0.35">
      <c r="A101" s="9" t="s">
        <v>8</v>
      </c>
      <c r="B101" s="75" t="s">
        <v>78</v>
      </c>
      <c r="C101" s="99">
        <v>3</v>
      </c>
      <c r="D101" s="99">
        <v>0</v>
      </c>
      <c r="E101" s="99">
        <v>0</v>
      </c>
      <c r="F101" s="99">
        <v>1</v>
      </c>
      <c r="G101" s="99">
        <v>1</v>
      </c>
      <c r="H101" s="99">
        <v>2</v>
      </c>
      <c r="I101" s="99">
        <v>0</v>
      </c>
      <c r="J101" s="99">
        <v>0</v>
      </c>
      <c r="K101" s="97">
        <f t="shared" si="17"/>
        <v>7</v>
      </c>
      <c r="L101" s="99">
        <v>5</v>
      </c>
      <c r="M101" s="99">
        <v>2</v>
      </c>
      <c r="N101" s="99">
        <v>2</v>
      </c>
      <c r="O101" s="99">
        <v>1</v>
      </c>
      <c r="P101" s="99">
        <v>0</v>
      </c>
      <c r="Q101" s="99">
        <v>4</v>
      </c>
      <c r="R101" s="17">
        <f t="shared" si="18"/>
        <v>14</v>
      </c>
      <c r="S101" s="29"/>
      <c r="AD101"/>
    </row>
    <row r="102" spans="1:30" s="29" customFormat="1" x14ac:dyDescent="0.35">
      <c r="A102" s="9" t="s">
        <v>9</v>
      </c>
      <c r="B102" s="75" t="s">
        <v>59</v>
      </c>
      <c r="C102" s="99">
        <v>5</v>
      </c>
      <c r="D102" s="99">
        <v>2</v>
      </c>
      <c r="E102" s="99">
        <v>2</v>
      </c>
      <c r="F102" s="99">
        <v>0</v>
      </c>
      <c r="G102" s="99">
        <v>2</v>
      </c>
      <c r="H102" s="99">
        <v>2</v>
      </c>
      <c r="I102" s="99">
        <v>1</v>
      </c>
      <c r="J102" s="99">
        <v>1</v>
      </c>
      <c r="K102" s="97">
        <f t="shared" si="17"/>
        <v>15</v>
      </c>
      <c r="L102" s="99">
        <v>50</v>
      </c>
      <c r="M102" s="99">
        <v>24</v>
      </c>
      <c r="N102" s="99">
        <v>16</v>
      </c>
      <c r="O102" s="99">
        <v>7</v>
      </c>
      <c r="P102" s="99">
        <v>24</v>
      </c>
      <c r="Q102" s="99">
        <v>64</v>
      </c>
      <c r="R102" s="17">
        <f t="shared" si="18"/>
        <v>185</v>
      </c>
    </row>
    <row r="103" spans="1:30" s="29" customFormat="1" x14ac:dyDescent="0.35">
      <c r="A103" s="9" t="s">
        <v>9</v>
      </c>
      <c r="B103" s="75" t="s">
        <v>60</v>
      </c>
      <c r="C103" s="99">
        <v>4</v>
      </c>
      <c r="D103" s="99">
        <v>1</v>
      </c>
      <c r="E103" s="99">
        <v>1</v>
      </c>
      <c r="F103" s="99">
        <v>0</v>
      </c>
      <c r="G103" s="99">
        <v>2</v>
      </c>
      <c r="H103" s="99">
        <v>1</v>
      </c>
      <c r="I103" s="99">
        <v>0</v>
      </c>
      <c r="J103" s="99">
        <v>0</v>
      </c>
      <c r="K103" s="97">
        <f t="shared" si="17"/>
        <v>9</v>
      </c>
      <c r="L103" s="99">
        <v>44</v>
      </c>
      <c r="M103" s="99">
        <v>20</v>
      </c>
      <c r="N103" s="99">
        <v>13</v>
      </c>
      <c r="O103" s="99">
        <v>7</v>
      </c>
      <c r="P103" s="99">
        <v>20</v>
      </c>
      <c r="Q103" s="99">
        <v>61</v>
      </c>
      <c r="R103" s="17">
        <f t="shared" si="18"/>
        <v>165</v>
      </c>
    </row>
    <row r="104" spans="1:30" x14ac:dyDescent="0.35">
      <c r="A104" s="9" t="s">
        <v>9</v>
      </c>
      <c r="B104" s="75" t="s">
        <v>78</v>
      </c>
      <c r="C104" s="99">
        <v>1</v>
      </c>
      <c r="D104" s="99">
        <v>0</v>
      </c>
      <c r="E104" s="99">
        <v>0</v>
      </c>
      <c r="F104" s="99">
        <v>0</v>
      </c>
      <c r="G104" s="99">
        <v>0</v>
      </c>
      <c r="H104" s="99">
        <v>0</v>
      </c>
      <c r="I104" s="99">
        <v>0</v>
      </c>
      <c r="J104" s="99">
        <v>1</v>
      </c>
      <c r="K104" s="97">
        <f t="shared" si="17"/>
        <v>2</v>
      </c>
      <c r="L104" s="99">
        <v>2</v>
      </c>
      <c r="M104" s="99">
        <v>1</v>
      </c>
      <c r="N104" s="99">
        <v>1</v>
      </c>
      <c r="O104" s="99">
        <v>0</v>
      </c>
      <c r="P104" s="99">
        <v>1</v>
      </c>
      <c r="Q104" s="99">
        <v>2</v>
      </c>
      <c r="R104" s="17">
        <f t="shared" si="18"/>
        <v>7</v>
      </c>
      <c r="S104" s="29"/>
      <c r="AD104"/>
    </row>
    <row r="105" spans="1:30" s="29" customFormat="1" x14ac:dyDescent="0.35">
      <c r="A105" s="9" t="s">
        <v>1</v>
      </c>
      <c r="B105" s="75" t="s">
        <v>59</v>
      </c>
      <c r="C105" s="99">
        <v>8</v>
      </c>
      <c r="D105" s="99">
        <v>1</v>
      </c>
      <c r="E105" s="99">
        <v>2</v>
      </c>
      <c r="F105" s="99">
        <v>0</v>
      </c>
      <c r="G105" s="99">
        <v>3</v>
      </c>
      <c r="H105" s="99">
        <v>6</v>
      </c>
      <c r="I105" s="99">
        <v>1</v>
      </c>
      <c r="J105" s="99">
        <v>1</v>
      </c>
      <c r="K105" s="97">
        <f t="shared" si="17"/>
        <v>22</v>
      </c>
      <c r="L105" s="99">
        <v>103</v>
      </c>
      <c r="M105" s="99">
        <v>63</v>
      </c>
      <c r="N105" s="99">
        <v>36</v>
      </c>
      <c r="O105" s="99">
        <v>5</v>
      </c>
      <c r="P105" s="99">
        <v>48</v>
      </c>
      <c r="Q105" s="99">
        <v>128</v>
      </c>
      <c r="R105" s="17">
        <f t="shared" si="18"/>
        <v>383</v>
      </c>
    </row>
    <row r="106" spans="1:30" s="29" customFormat="1" x14ac:dyDescent="0.35">
      <c r="A106" s="9" t="s">
        <v>1</v>
      </c>
      <c r="B106" s="75" t="s">
        <v>60</v>
      </c>
      <c r="C106" s="99">
        <v>6</v>
      </c>
      <c r="D106" s="99">
        <v>1</v>
      </c>
      <c r="E106" s="99">
        <v>1</v>
      </c>
      <c r="F106" s="99">
        <v>0</v>
      </c>
      <c r="G106" s="99">
        <v>3</v>
      </c>
      <c r="H106" s="99">
        <v>6</v>
      </c>
      <c r="I106" s="99">
        <v>1</v>
      </c>
      <c r="J106" s="99">
        <v>1</v>
      </c>
      <c r="K106" s="97">
        <f t="shared" si="17"/>
        <v>19</v>
      </c>
      <c r="L106" s="99">
        <v>96</v>
      </c>
      <c r="M106" s="99">
        <v>58</v>
      </c>
      <c r="N106" s="99">
        <v>30</v>
      </c>
      <c r="O106" s="99">
        <v>5</v>
      </c>
      <c r="P106" s="99">
        <v>33</v>
      </c>
      <c r="Q106" s="99">
        <v>124</v>
      </c>
      <c r="R106" s="17">
        <f t="shared" si="18"/>
        <v>346</v>
      </c>
    </row>
    <row r="107" spans="1:30" x14ac:dyDescent="0.35">
      <c r="A107" s="9" t="s">
        <v>1</v>
      </c>
      <c r="B107" s="75" t="s">
        <v>78</v>
      </c>
      <c r="C107" s="99">
        <v>0</v>
      </c>
      <c r="D107" s="99">
        <v>0</v>
      </c>
      <c r="E107" s="99">
        <v>0</v>
      </c>
      <c r="F107" s="99">
        <v>0</v>
      </c>
      <c r="G107" s="99">
        <v>0</v>
      </c>
      <c r="H107" s="99">
        <v>0</v>
      </c>
      <c r="I107" s="99">
        <v>1</v>
      </c>
      <c r="J107" s="99">
        <v>0</v>
      </c>
      <c r="K107" s="97">
        <f t="shared" si="17"/>
        <v>1</v>
      </c>
      <c r="L107" s="99">
        <v>9</v>
      </c>
      <c r="M107" s="99">
        <v>9</v>
      </c>
      <c r="N107" s="99">
        <v>2</v>
      </c>
      <c r="O107" s="99">
        <v>1</v>
      </c>
      <c r="P107" s="99">
        <v>3</v>
      </c>
      <c r="Q107" s="99">
        <v>9</v>
      </c>
      <c r="R107" s="17">
        <f t="shared" si="18"/>
        <v>33</v>
      </c>
      <c r="S107" s="29"/>
      <c r="AD107"/>
    </row>
    <row r="108" spans="1:30" s="29" customFormat="1" x14ac:dyDescent="0.35">
      <c r="A108" s="9" t="s">
        <v>2</v>
      </c>
      <c r="B108" s="75" t="s">
        <v>59</v>
      </c>
      <c r="C108" s="99">
        <v>2</v>
      </c>
      <c r="D108" s="99">
        <v>0</v>
      </c>
      <c r="E108" s="99">
        <v>1</v>
      </c>
      <c r="F108" s="99">
        <v>0</v>
      </c>
      <c r="G108" s="99">
        <v>0</v>
      </c>
      <c r="H108" s="99">
        <v>0</v>
      </c>
      <c r="I108" s="99">
        <v>0</v>
      </c>
      <c r="J108" s="99">
        <v>0</v>
      </c>
      <c r="K108" s="97">
        <f t="shared" si="17"/>
        <v>3</v>
      </c>
      <c r="L108" s="99">
        <v>22</v>
      </c>
      <c r="M108" s="99">
        <v>19</v>
      </c>
      <c r="N108" s="99">
        <v>10</v>
      </c>
      <c r="O108" s="99">
        <v>3</v>
      </c>
      <c r="P108" s="99">
        <v>17</v>
      </c>
      <c r="Q108" s="99">
        <v>21</v>
      </c>
      <c r="R108" s="17">
        <f t="shared" si="18"/>
        <v>92</v>
      </c>
    </row>
    <row r="109" spans="1:30" s="29" customFormat="1" x14ac:dyDescent="0.35">
      <c r="A109" s="9" t="s">
        <v>2</v>
      </c>
      <c r="B109" s="75" t="s">
        <v>60</v>
      </c>
      <c r="C109" s="99">
        <v>2</v>
      </c>
      <c r="D109" s="99">
        <v>0</v>
      </c>
      <c r="E109" s="99">
        <v>1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7">
        <f t="shared" si="17"/>
        <v>3</v>
      </c>
      <c r="L109" s="99">
        <v>20</v>
      </c>
      <c r="M109" s="99">
        <v>17</v>
      </c>
      <c r="N109" s="99">
        <v>8</v>
      </c>
      <c r="O109" s="99">
        <v>3</v>
      </c>
      <c r="P109" s="99">
        <v>12</v>
      </c>
      <c r="Q109" s="99">
        <v>20</v>
      </c>
      <c r="R109" s="17">
        <f t="shared" si="18"/>
        <v>80</v>
      </c>
    </row>
    <row r="110" spans="1:30" x14ac:dyDescent="0.35">
      <c r="A110" s="9" t="s">
        <v>2</v>
      </c>
      <c r="B110" s="75" t="s">
        <v>78</v>
      </c>
      <c r="C110" s="99">
        <v>1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7">
        <f t="shared" si="17"/>
        <v>1</v>
      </c>
      <c r="L110" s="99">
        <v>2</v>
      </c>
      <c r="M110" s="99">
        <v>2</v>
      </c>
      <c r="N110" s="99">
        <v>2</v>
      </c>
      <c r="O110" s="99">
        <v>1</v>
      </c>
      <c r="P110" s="99">
        <v>0</v>
      </c>
      <c r="Q110" s="99">
        <v>0</v>
      </c>
      <c r="R110" s="17">
        <f t="shared" si="18"/>
        <v>7</v>
      </c>
      <c r="S110" s="29"/>
      <c r="AD110"/>
    </row>
    <row r="111" spans="1:30" s="29" customFormat="1" x14ac:dyDescent="0.35">
      <c r="A111" s="9" t="s">
        <v>10</v>
      </c>
      <c r="B111" s="75" t="s">
        <v>59</v>
      </c>
      <c r="C111" s="99">
        <v>49</v>
      </c>
      <c r="D111" s="99">
        <v>5</v>
      </c>
      <c r="E111" s="99">
        <v>20</v>
      </c>
      <c r="F111" s="99">
        <v>4</v>
      </c>
      <c r="G111" s="99">
        <v>18</v>
      </c>
      <c r="H111" s="99">
        <v>32</v>
      </c>
      <c r="I111" s="99">
        <v>2</v>
      </c>
      <c r="J111" s="99">
        <v>10</v>
      </c>
      <c r="K111" s="97">
        <f t="shared" si="17"/>
        <v>140</v>
      </c>
      <c r="L111" s="99">
        <v>947</v>
      </c>
      <c r="M111" s="99">
        <v>580</v>
      </c>
      <c r="N111" s="99">
        <v>295</v>
      </c>
      <c r="O111" s="99">
        <v>76</v>
      </c>
      <c r="P111" s="99">
        <v>781</v>
      </c>
      <c r="Q111" s="99">
        <v>1098</v>
      </c>
      <c r="R111" s="17">
        <f t="shared" si="18"/>
        <v>3777</v>
      </c>
    </row>
    <row r="112" spans="1:30" s="29" customFormat="1" x14ac:dyDescent="0.35">
      <c r="A112" s="9" t="s">
        <v>10</v>
      </c>
      <c r="B112" s="75" t="s">
        <v>60</v>
      </c>
      <c r="C112" s="99">
        <v>41</v>
      </c>
      <c r="D112" s="99">
        <v>4</v>
      </c>
      <c r="E112" s="99">
        <v>15</v>
      </c>
      <c r="F112" s="99">
        <v>4</v>
      </c>
      <c r="G112" s="99">
        <v>12</v>
      </c>
      <c r="H112" s="99">
        <v>22</v>
      </c>
      <c r="I112" s="99">
        <v>2</v>
      </c>
      <c r="J112" s="99">
        <v>8</v>
      </c>
      <c r="K112" s="97">
        <f t="shared" si="17"/>
        <v>108</v>
      </c>
      <c r="L112" s="99">
        <v>839</v>
      </c>
      <c r="M112" s="99">
        <v>508</v>
      </c>
      <c r="N112" s="99">
        <v>252</v>
      </c>
      <c r="O112" s="99">
        <v>67</v>
      </c>
      <c r="P112" s="99">
        <v>634</v>
      </c>
      <c r="Q112" s="99">
        <v>981</v>
      </c>
      <c r="R112" s="17">
        <f t="shared" si="18"/>
        <v>3281</v>
      </c>
    </row>
    <row r="113" spans="1:30" x14ac:dyDescent="0.35">
      <c r="A113" s="9" t="s">
        <v>10</v>
      </c>
      <c r="B113" s="75" t="s">
        <v>78</v>
      </c>
      <c r="C113" s="99">
        <v>12</v>
      </c>
      <c r="D113" s="99">
        <v>1</v>
      </c>
      <c r="E113" s="99">
        <v>2</v>
      </c>
      <c r="F113" s="99">
        <v>2</v>
      </c>
      <c r="G113" s="99">
        <v>1</v>
      </c>
      <c r="H113" s="99">
        <v>9</v>
      </c>
      <c r="I113" s="99">
        <v>2</v>
      </c>
      <c r="J113" s="99">
        <v>1</v>
      </c>
      <c r="K113" s="97">
        <f t="shared" si="17"/>
        <v>30</v>
      </c>
      <c r="L113" s="99">
        <v>54</v>
      </c>
      <c r="M113" s="99">
        <v>30</v>
      </c>
      <c r="N113" s="99">
        <v>19</v>
      </c>
      <c r="O113" s="99">
        <v>10</v>
      </c>
      <c r="P113" s="99">
        <v>33</v>
      </c>
      <c r="Q113" s="99">
        <v>49</v>
      </c>
      <c r="R113" s="17">
        <f t="shared" si="18"/>
        <v>195</v>
      </c>
      <c r="S113" s="29"/>
      <c r="AD113"/>
    </row>
    <row r="114" spans="1:30" s="29" customFormat="1" x14ac:dyDescent="0.35">
      <c r="A114" s="9" t="s">
        <v>11</v>
      </c>
      <c r="B114" s="75" t="s">
        <v>59</v>
      </c>
      <c r="C114" s="99">
        <v>6</v>
      </c>
      <c r="D114" s="99">
        <v>1</v>
      </c>
      <c r="E114" s="99">
        <v>2</v>
      </c>
      <c r="F114" s="99">
        <v>0</v>
      </c>
      <c r="G114" s="99">
        <v>2</v>
      </c>
      <c r="H114" s="99">
        <v>1</v>
      </c>
      <c r="I114" s="99">
        <v>2</v>
      </c>
      <c r="J114" s="99">
        <v>0</v>
      </c>
      <c r="K114" s="97">
        <f t="shared" si="17"/>
        <v>14</v>
      </c>
      <c r="L114" s="125">
        <v>53</v>
      </c>
      <c r="M114" s="125">
        <v>26</v>
      </c>
      <c r="N114" s="125">
        <v>22</v>
      </c>
      <c r="O114" s="125">
        <v>4</v>
      </c>
      <c r="P114" s="125">
        <v>29</v>
      </c>
      <c r="Q114" s="125">
        <v>64</v>
      </c>
      <c r="R114" s="17">
        <f t="shared" si="18"/>
        <v>198</v>
      </c>
    </row>
    <row r="115" spans="1:30" s="29" customFormat="1" x14ac:dyDescent="0.35">
      <c r="A115" s="9" t="s">
        <v>11</v>
      </c>
      <c r="B115" s="75" t="s">
        <v>60</v>
      </c>
      <c r="C115" s="99">
        <v>5</v>
      </c>
      <c r="D115" s="99">
        <v>1</v>
      </c>
      <c r="E115" s="99">
        <v>1</v>
      </c>
      <c r="F115" s="99">
        <v>0</v>
      </c>
      <c r="G115" s="99">
        <v>2</v>
      </c>
      <c r="H115" s="99">
        <v>1</v>
      </c>
      <c r="I115" s="99">
        <v>2</v>
      </c>
      <c r="J115" s="99">
        <v>0</v>
      </c>
      <c r="K115" s="97">
        <f t="shared" si="17"/>
        <v>12</v>
      </c>
      <c r="L115" s="99">
        <v>46</v>
      </c>
      <c r="M115" s="99">
        <v>19</v>
      </c>
      <c r="N115" s="99">
        <v>17</v>
      </c>
      <c r="O115" s="99">
        <v>3</v>
      </c>
      <c r="P115" s="99">
        <v>23</v>
      </c>
      <c r="Q115" s="99">
        <v>61</v>
      </c>
      <c r="R115" s="17">
        <f t="shared" si="18"/>
        <v>169</v>
      </c>
    </row>
    <row r="116" spans="1:30" x14ac:dyDescent="0.35">
      <c r="A116" s="9" t="s">
        <v>11</v>
      </c>
      <c r="B116" s="75" t="s">
        <v>78</v>
      </c>
      <c r="C116" s="99">
        <v>2</v>
      </c>
      <c r="D116" s="99">
        <v>0</v>
      </c>
      <c r="E116" s="99">
        <v>1</v>
      </c>
      <c r="F116" s="99">
        <v>0</v>
      </c>
      <c r="G116" s="99">
        <v>0</v>
      </c>
      <c r="H116" s="99">
        <v>0</v>
      </c>
      <c r="I116" s="99">
        <v>0</v>
      </c>
      <c r="J116" s="99">
        <v>0</v>
      </c>
      <c r="K116" s="97">
        <f t="shared" si="17"/>
        <v>3</v>
      </c>
      <c r="L116" s="99">
        <v>3</v>
      </c>
      <c r="M116" s="99">
        <v>4</v>
      </c>
      <c r="N116" s="99">
        <v>3</v>
      </c>
      <c r="O116" s="99">
        <v>0</v>
      </c>
      <c r="P116" s="99">
        <v>3</v>
      </c>
      <c r="Q116" s="99">
        <v>3</v>
      </c>
      <c r="R116" s="17">
        <f t="shared" si="18"/>
        <v>16</v>
      </c>
      <c r="S116" s="29"/>
      <c r="AD116"/>
    </row>
    <row r="117" spans="1:30" s="29" customFormat="1" x14ac:dyDescent="0.35">
      <c r="A117" s="9" t="s">
        <v>12</v>
      </c>
      <c r="B117" s="75" t="s">
        <v>59</v>
      </c>
      <c r="C117" s="99">
        <v>1</v>
      </c>
      <c r="D117" s="99">
        <v>0</v>
      </c>
      <c r="E117" s="99">
        <v>0</v>
      </c>
      <c r="F117" s="99">
        <v>0</v>
      </c>
      <c r="G117" s="99">
        <v>0</v>
      </c>
      <c r="H117" s="99">
        <v>0</v>
      </c>
      <c r="I117" s="99">
        <v>0</v>
      </c>
      <c r="J117" s="99">
        <v>0</v>
      </c>
      <c r="K117" s="97">
        <f t="shared" si="17"/>
        <v>1</v>
      </c>
      <c r="L117" s="99">
        <v>2</v>
      </c>
      <c r="M117" s="99">
        <v>3</v>
      </c>
      <c r="N117" s="99">
        <v>4</v>
      </c>
      <c r="O117" s="99">
        <v>1</v>
      </c>
      <c r="P117" s="99">
        <v>1</v>
      </c>
      <c r="Q117" s="99">
        <v>5</v>
      </c>
      <c r="R117" s="17">
        <f t="shared" si="18"/>
        <v>16</v>
      </c>
    </row>
    <row r="118" spans="1:30" s="29" customFormat="1" x14ac:dyDescent="0.35">
      <c r="A118" s="9" t="s">
        <v>12</v>
      </c>
      <c r="B118" s="75" t="s">
        <v>60</v>
      </c>
      <c r="C118" s="99">
        <v>1</v>
      </c>
      <c r="D118" s="99">
        <v>0</v>
      </c>
      <c r="E118" s="99">
        <v>0</v>
      </c>
      <c r="F118" s="99">
        <v>0</v>
      </c>
      <c r="G118" s="99">
        <v>0</v>
      </c>
      <c r="H118" s="99">
        <v>0</v>
      </c>
      <c r="I118" s="99">
        <v>0</v>
      </c>
      <c r="J118" s="99">
        <v>0</v>
      </c>
      <c r="K118" s="97">
        <f t="shared" si="17"/>
        <v>1</v>
      </c>
      <c r="L118" s="99">
        <v>2</v>
      </c>
      <c r="M118" s="99">
        <v>3</v>
      </c>
      <c r="N118" s="99">
        <v>4</v>
      </c>
      <c r="O118" s="99">
        <v>1</v>
      </c>
      <c r="P118" s="99">
        <v>1</v>
      </c>
      <c r="Q118" s="99">
        <v>5</v>
      </c>
      <c r="R118" s="17">
        <f t="shared" si="18"/>
        <v>16</v>
      </c>
    </row>
    <row r="119" spans="1:30" x14ac:dyDescent="0.35">
      <c r="A119" s="9" t="s">
        <v>12</v>
      </c>
      <c r="B119" s="75" t="s">
        <v>78</v>
      </c>
      <c r="C119" s="99">
        <v>0</v>
      </c>
      <c r="D119" s="99">
        <v>0</v>
      </c>
      <c r="E119" s="99">
        <v>0</v>
      </c>
      <c r="F119" s="99">
        <v>0</v>
      </c>
      <c r="G119" s="99">
        <v>0</v>
      </c>
      <c r="H119" s="99">
        <v>0</v>
      </c>
      <c r="I119" s="99">
        <v>0</v>
      </c>
      <c r="J119" s="99">
        <v>0</v>
      </c>
      <c r="K119" s="97">
        <f t="shared" si="17"/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2</v>
      </c>
      <c r="R119" s="17">
        <f t="shared" si="18"/>
        <v>2</v>
      </c>
      <c r="S119" s="29"/>
      <c r="AD119"/>
    </row>
    <row r="120" spans="1:30" s="29" customFormat="1" x14ac:dyDescent="0.35">
      <c r="A120" s="9" t="s">
        <v>13</v>
      </c>
      <c r="B120" s="75" t="s">
        <v>59</v>
      </c>
      <c r="C120" s="99">
        <v>5</v>
      </c>
      <c r="D120" s="99">
        <v>1</v>
      </c>
      <c r="E120" s="99">
        <v>4</v>
      </c>
      <c r="F120" s="99">
        <v>0</v>
      </c>
      <c r="G120" s="99">
        <v>0</v>
      </c>
      <c r="H120" s="99">
        <v>2</v>
      </c>
      <c r="I120" s="99">
        <v>0</v>
      </c>
      <c r="J120" s="99">
        <v>0</v>
      </c>
      <c r="K120" s="97">
        <f t="shared" si="17"/>
        <v>12</v>
      </c>
      <c r="L120" s="99">
        <v>88</v>
      </c>
      <c r="M120" s="99">
        <v>55</v>
      </c>
      <c r="N120" s="99">
        <v>28</v>
      </c>
      <c r="O120" s="99">
        <v>10</v>
      </c>
      <c r="P120" s="99">
        <v>59</v>
      </c>
      <c r="Q120" s="99">
        <v>78</v>
      </c>
      <c r="R120" s="17">
        <f t="shared" si="18"/>
        <v>318</v>
      </c>
    </row>
    <row r="121" spans="1:30" s="29" customFormat="1" x14ac:dyDescent="0.35">
      <c r="A121" s="9" t="s">
        <v>13</v>
      </c>
      <c r="B121" s="75" t="s">
        <v>60</v>
      </c>
      <c r="C121" s="99">
        <v>3</v>
      </c>
      <c r="D121" s="99">
        <v>1</v>
      </c>
      <c r="E121" s="99">
        <v>3</v>
      </c>
      <c r="F121" s="99">
        <v>0</v>
      </c>
      <c r="G121" s="99">
        <v>0</v>
      </c>
      <c r="H121" s="99">
        <v>1</v>
      </c>
      <c r="I121" s="99">
        <v>0</v>
      </c>
      <c r="J121" s="99">
        <v>0</v>
      </c>
      <c r="K121" s="97">
        <f t="shared" si="17"/>
        <v>8</v>
      </c>
      <c r="L121" s="99">
        <v>73</v>
      </c>
      <c r="M121" s="99">
        <v>42</v>
      </c>
      <c r="N121" s="99">
        <v>23</v>
      </c>
      <c r="O121" s="99">
        <v>9</v>
      </c>
      <c r="P121" s="99">
        <v>45</v>
      </c>
      <c r="Q121" s="99">
        <v>69</v>
      </c>
      <c r="R121" s="17">
        <f t="shared" si="18"/>
        <v>261</v>
      </c>
    </row>
    <row r="122" spans="1:30" x14ac:dyDescent="0.35">
      <c r="A122" s="9" t="s">
        <v>13</v>
      </c>
      <c r="B122" s="75" t="s">
        <v>78</v>
      </c>
      <c r="C122" s="99">
        <v>4</v>
      </c>
      <c r="D122" s="99">
        <v>0</v>
      </c>
      <c r="E122" s="99">
        <v>1</v>
      </c>
      <c r="F122" s="99">
        <v>0</v>
      </c>
      <c r="G122" s="99">
        <v>0</v>
      </c>
      <c r="H122" s="99">
        <v>1</v>
      </c>
      <c r="I122" s="99">
        <v>0</v>
      </c>
      <c r="J122" s="99">
        <v>0</v>
      </c>
      <c r="K122" s="97">
        <f t="shared" si="17"/>
        <v>6</v>
      </c>
      <c r="L122" s="99">
        <v>9</v>
      </c>
      <c r="M122" s="99">
        <v>5</v>
      </c>
      <c r="N122" s="99">
        <v>6</v>
      </c>
      <c r="O122" s="99">
        <v>4</v>
      </c>
      <c r="P122" s="99">
        <v>2</v>
      </c>
      <c r="Q122" s="99">
        <v>7</v>
      </c>
      <c r="R122" s="17">
        <f t="shared" si="18"/>
        <v>33</v>
      </c>
      <c r="S122" s="29"/>
      <c r="AD122"/>
    </row>
    <row r="123" spans="1:30" s="29" customFormat="1" x14ac:dyDescent="0.35">
      <c r="A123" s="9" t="s">
        <v>14</v>
      </c>
      <c r="B123" s="75" t="s">
        <v>59</v>
      </c>
      <c r="C123" s="99">
        <v>7</v>
      </c>
      <c r="D123" s="99">
        <v>0</v>
      </c>
      <c r="E123" s="99">
        <v>8</v>
      </c>
      <c r="F123" s="99">
        <v>0</v>
      </c>
      <c r="G123" s="99">
        <v>1</v>
      </c>
      <c r="H123" s="99">
        <v>3</v>
      </c>
      <c r="I123" s="99">
        <v>0</v>
      </c>
      <c r="J123" s="99">
        <v>0</v>
      </c>
      <c r="K123" s="97">
        <f t="shared" si="17"/>
        <v>19</v>
      </c>
      <c r="L123" s="99">
        <v>219</v>
      </c>
      <c r="M123" s="99">
        <v>115</v>
      </c>
      <c r="N123" s="99">
        <v>62</v>
      </c>
      <c r="O123" s="99">
        <v>15</v>
      </c>
      <c r="P123" s="99">
        <v>156</v>
      </c>
      <c r="Q123" s="99">
        <v>303</v>
      </c>
      <c r="R123" s="17">
        <f t="shared" si="18"/>
        <v>870</v>
      </c>
    </row>
    <row r="124" spans="1:30" s="29" customFormat="1" x14ac:dyDescent="0.35">
      <c r="A124" s="9" t="s">
        <v>14</v>
      </c>
      <c r="B124" s="75" t="s">
        <v>60</v>
      </c>
      <c r="C124" s="99">
        <v>7</v>
      </c>
      <c r="D124" s="99">
        <v>0</v>
      </c>
      <c r="E124" s="99">
        <v>6</v>
      </c>
      <c r="F124" s="99">
        <v>0</v>
      </c>
      <c r="G124" s="99">
        <v>0</v>
      </c>
      <c r="H124" s="99">
        <v>2</v>
      </c>
      <c r="I124" s="99">
        <v>0</v>
      </c>
      <c r="J124" s="99">
        <v>0</v>
      </c>
      <c r="K124" s="97">
        <f t="shared" ref="K124:K131" si="19">SUM(C124:J124)</f>
        <v>15</v>
      </c>
      <c r="L124" s="99">
        <v>188</v>
      </c>
      <c r="M124" s="99">
        <v>96</v>
      </c>
      <c r="N124" s="99">
        <v>59</v>
      </c>
      <c r="O124" s="99">
        <v>15</v>
      </c>
      <c r="P124" s="99">
        <v>125</v>
      </c>
      <c r="Q124" s="99">
        <v>281</v>
      </c>
      <c r="R124" s="17">
        <f t="shared" ref="R124:R131" si="20">SUM(L124:Q124)</f>
        <v>764</v>
      </c>
    </row>
    <row r="125" spans="1:30" x14ac:dyDescent="0.35">
      <c r="A125" s="9" t="s">
        <v>14</v>
      </c>
      <c r="B125" s="75" t="s">
        <v>78</v>
      </c>
      <c r="C125" s="99">
        <v>1</v>
      </c>
      <c r="D125" s="99">
        <v>0</v>
      </c>
      <c r="E125" s="99">
        <v>0</v>
      </c>
      <c r="F125" s="99">
        <v>0</v>
      </c>
      <c r="G125" s="99">
        <v>0</v>
      </c>
      <c r="H125" s="99">
        <v>1</v>
      </c>
      <c r="I125" s="99">
        <v>0</v>
      </c>
      <c r="J125" s="99">
        <v>0</v>
      </c>
      <c r="K125" s="97">
        <f t="shared" si="19"/>
        <v>2</v>
      </c>
      <c r="L125" s="99">
        <v>11</v>
      </c>
      <c r="M125" s="99">
        <v>10</v>
      </c>
      <c r="N125" s="99">
        <v>4</v>
      </c>
      <c r="O125" s="99">
        <v>1</v>
      </c>
      <c r="P125" s="99">
        <v>3</v>
      </c>
      <c r="Q125" s="99">
        <v>9</v>
      </c>
      <c r="R125" s="17">
        <f t="shared" si="20"/>
        <v>38</v>
      </c>
      <c r="S125" s="29"/>
      <c r="AD125"/>
    </row>
    <row r="126" spans="1:30" s="29" customFormat="1" x14ac:dyDescent="0.35">
      <c r="A126" s="9" t="s">
        <v>15</v>
      </c>
      <c r="B126" s="75" t="s">
        <v>59</v>
      </c>
      <c r="C126" s="99">
        <v>16</v>
      </c>
      <c r="D126" s="99">
        <v>2</v>
      </c>
      <c r="E126" s="99">
        <v>4</v>
      </c>
      <c r="F126" s="99">
        <v>2</v>
      </c>
      <c r="G126" s="99">
        <v>5</v>
      </c>
      <c r="H126" s="99">
        <v>9</v>
      </c>
      <c r="I126" s="99">
        <v>3</v>
      </c>
      <c r="J126" s="99">
        <v>4</v>
      </c>
      <c r="K126" s="97">
        <f t="shared" si="19"/>
        <v>45</v>
      </c>
      <c r="L126" s="99">
        <v>175</v>
      </c>
      <c r="M126" s="99">
        <v>113</v>
      </c>
      <c r="N126" s="99">
        <v>65</v>
      </c>
      <c r="O126" s="99">
        <v>12</v>
      </c>
      <c r="P126" s="99">
        <v>136</v>
      </c>
      <c r="Q126" s="99">
        <v>238</v>
      </c>
      <c r="R126" s="17">
        <f t="shared" si="20"/>
        <v>739</v>
      </c>
    </row>
    <row r="127" spans="1:30" s="29" customFormat="1" ht="15" customHeight="1" x14ac:dyDescent="0.35">
      <c r="A127" s="9" t="s">
        <v>15</v>
      </c>
      <c r="B127" s="75" t="s">
        <v>60</v>
      </c>
      <c r="C127" s="99">
        <v>13</v>
      </c>
      <c r="D127" s="99">
        <v>2</v>
      </c>
      <c r="E127" s="99">
        <v>3</v>
      </c>
      <c r="F127" s="99">
        <v>2</v>
      </c>
      <c r="G127" s="99">
        <v>4</v>
      </c>
      <c r="H127" s="99">
        <v>8</v>
      </c>
      <c r="I127" s="99">
        <v>3</v>
      </c>
      <c r="J127" s="99">
        <v>4</v>
      </c>
      <c r="K127" s="97">
        <f t="shared" si="19"/>
        <v>39</v>
      </c>
      <c r="L127" s="99">
        <v>160</v>
      </c>
      <c r="M127" s="99">
        <v>101</v>
      </c>
      <c r="N127" s="99">
        <v>62</v>
      </c>
      <c r="O127" s="99">
        <v>12</v>
      </c>
      <c r="P127" s="99">
        <v>116</v>
      </c>
      <c r="Q127" s="99">
        <v>216</v>
      </c>
      <c r="R127" s="17">
        <f t="shared" si="20"/>
        <v>667</v>
      </c>
    </row>
    <row r="128" spans="1:30" x14ac:dyDescent="0.35">
      <c r="A128" s="9" t="s">
        <v>15</v>
      </c>
      <c r="B128" s="75" t="s">
        <v>78</v>
      </c>
      <c r="C128" s="99">
        <v>1</v>
      </c>
      <c r="D128" s="99">
        <v>0</v>
      </c>
      <c r="E128" s="99">
        <v>0</v>
      </c>
      <c r="F128" s="99">
        <v>1</v>
      </c>
      <c r="G128" s="99">
        <v>1</v>
      </c>
      <c r="H128" s="99">
        <v>1</v>
      </c>
      <c r="I128" s="99">
        <v>0</v>
      </c>
      <c r="J128" s="99">
        <v>0</v>
      </c>
      <c r="K128" s="97">
        <f t="shared" si="19"/>
        <v>4</v>
      </c>
      <c r="L128" s="99">
        <v>11</v>
      </c>
      <c r="M128" s="99">
        <v>8</v>
      </c>
      <c r="N128" s="99">
        <v>4</v>
      </c>
      <c r="O128" s="99">
        <v>2</v>
      </c>
      <c r="P128" s="99">
        <v>6</v>
      </c>
      <c r="Q128" s="99">
        <v>14</v>
      </c>
      <c r="R128" s="17">
        <f t="shared" si="20"/>
        <v>45</v>
      </c>
      <c r="S128" s="29"/>
      <c r="AD128"/>
    </row>
    <row r="129" spans="1:32" s="29" customFormat="1" x14ac:dyDescent="0.35">
      <c r="A129" s="9" t="s">
        <v>16</v>
      </c>
      <c r="B129" s="75" t="s">
        <v>59</v>
      </c>
      <c r="C129" s="99">
        <v>8</v>
      </c>
      <c r="D129" s="99">
        <v>0</v>
      </c>
      <c r="E129" s="99">
        <v>6</v>
      </c>
      <c r="F129" s="99">
        <v>1</v>
      </c>
      <c r="G129" s="99">
        <v>2</v>
      </c>
      <c r="H129" s="99">
        <v>5</v>
      </c>
      <c r="I129" s="99">
        <v>3</v>
      </c>
      <c r="J129" s="99">
        <v>2</v>
      </c>
      <c r="K129" s="97">
        <f t="shared" si="19"/>
        <v>27</v>
      </c>
      <c r="L129" s="99">
        <v>52</v>
      </c>
      <c r="M129" s="99">
        <v>31</v>
      </c>
      <c r="N129" s="99">
        <v>21</v>
      </c>
      <c r="O129" s="99">
        <v>8</v>
      </c>
      <c r="P129" s="99">
        <v>39</v>
      </c>
      <c r="Q129" s="99">
        <v>75</v>
      </c>
      <c r="R129" s="17">
        <f t="shared" si="20"/>
        <v>226</v>
      </c>
    </row>
    <row r="130" spans="1:32" s="29" customFormat="1" x14ac:dyDescent="0.35">
      <c r="A130" s="9" t="s">
        <v>16</v>
      </c>
      <c r="B130" s="75" t="s">
        <v>60</v>
      </c>
      <c r="C130" s="99">
        <v>7</v>
      </c>
      <c r="D130" s="99">
        <v>0</v>
      </c>
      <c r="E130" s="99">
        <v>5</v>
      </c>
      <c r="F130" s="99">
        <v>1</v>
      </c>
      <c r="G130" s="99">
        <v>2</v>
      </c>
      <c r="H130" s="99">
        <v>5</v>
      </c>
      <c r="I130" s="99">
        <v>3</v>
      </c>
      <c r="J130" s="99">
        <v>0</v>
      </c>
      <c r="K130" s="97">
        <f t="shared" si="19"/>
        <v>23</v>
      </c>
      <c r="L130" s="99">
        <v>48</v>
      </c>
      <c r="M130" s="99">
        <v>30</v>
      </c>
      <c r="N130" s="99">
        <v>21</v>
      </c>
      <c r="O130" s="99">
        <v>8</v>
      </c>
      <c r="P130" s="99">
        <v>36</v>
      </c>
      <c r="Q130" s="99">
        <v>72</v>
      </c>
      <c r="R130" s="17">
        <f t="shared" si="20"/>
        <v>215</v>
      </c>
    </row>
    <row r="131" spans="1:32" x14ac:dyDescent="0.35">
      <c r="A131" s="9" t="s">
        <v>16</v>
      </c>
      <c r="B131" s="77" t="s">
        <v>78</v>
      </c>
      <c r="C131" s="99">
        <v>6</v>
      </c>
      <c r="D131" s="99">
        <v>0</v>
      </c>
      <c r="E131" s="99">
        <v>2</v>
      </c>
      <c r="F131" s="99">
        <v>1</v>
      </c>
      <c r="G131" s="99">
        <v>2</v>
      </c>
      <c r="H131" s="99">
        <v>4</v>
      </c>
      <c r="I131" s="99">
        <v>2</v>
      </c>
      <c r="J131" s="99">
        <v>0</v>
      </c>
      <c r="K131" s="97">
        <f t="shared" si="19"/>
        <v>17</v>
      </c>
      <c r="L131" s="99">
        <v>9</v>
      </c>
      <c r="M131" s="99">
        <v>7</v>
      </c>
      <c r="N131" s="99">
        <v>8</v>
      </c>
      <c r="O131" s="99">
        <v>4</v>
      </c>
      <c r="P131" s="99">
        <v>7</v>
      </c>
      <c r="Q131" s="99">
        <v>12</v>
      </c>
      <c r="R131" s="17">
        <f t="shared" si="20"/>
        <v>47</v>
      </c>
      <c r="S131" s="29"/>
      <c r="AD131"/>
    </row>
    <row r="132" spans="1:32" x14ac:dyDescent="0.35">
      <c r="A132" s="76" t="s">
        <v>17</v>
      </c>
      <c r="B132" s="76" t="s">
        <v>59</v>
      </c>
      <c r="C132" s="122">
        <f t="shared" ref="C132:R132" si="21">C60+C63+C66+C69+C72+C75+C78+C81+C84+C87+C90+C93+C96+C99+C102+C105+C108+C111+C114+C117+C120+C123+C126+C129</f>
        <v>222</v>
      </c>
      <c r="D132" s="123">
        <f t="shared" si="21"/>
        <v>26</v>
      </c>
      <c r="E132" s="123">
        <f t="shared" si="21"/>
        <v>94</v>
      </c>
      <c r="F132" s="123">
        <f t="shared" si="21"/>
        <v>16</v>
      </c>
      <c r="G132" s="123">
        <f t="shared" si="21"/>
        <v>65</v>
      </c>
      <c r="H132" s="123">
        <f t="shared" si="21"/>
        <v>119</v>
      </c>
      <c r="I132" s="123">
        <f t="shared" si="21"/>
        <v>16</v>
      </c>
      <c r="J132" s="123">
        <f t="shared" si="21"/>
        <v>31</v>
      </c>
      <c r="K132" s="124">
        <f t="shared" si="21"/>
        <v>589</v>
      </c>
      <c r="L132" s="122">
        <f t="shared" si="21"/>
        <v>3427</v>
      </c>
      <c r="M132" s="123">
        <f t="shared" si="21"/>
        <v>2041</v>
      </c>
      <c r="N132" s="123">
        <f t="shared" si="21"/>
        <v>1142</v>
      </c>
      <c r="O132" s="123">
        <f t="shared" si="21"/>
        <v>277</v>
      </c>
      <c r="P132" s="123">
        <f t="shared" si="21"/>
        <v>2558</v>
      </c>
      <c r="Q132" s="123">
        <f t="shared" si="21"/>
        <v>4220</v>
      </c>
      <c r="R132" s="123">
        <f t="shared" si="21"/>
        <v>13665</v>
      </c>
      <c r="S132" s="29"/>
      <c r="AD132"/>
    </row>
    <row r="133" spans="1:32" s="28" customFormat="1" x14ac:dyDescent="0.35">
      <c r="A133" s="19" t="s">
        <v>17</v>
      </c>
      <c r="B133" s="19" t="s">
        <v>60</v>
      </c>
      <c r="C133" s="126">
        <f t="shared" ref="C133:R133" si="22">C61+C64+C67+C70+C73+C76+C79+C82+C85+C88+C91+C94+C97+C100+C103+C106+C109+C112+C115+C118+C121+C124+C127+C130</f>
        <v>185</v>
      </c>
      <c r="D133" s="17">
        <f t="shared" si="22"/>
        <v>22</v>
      </c>
      <c r="E133" s="17">
        <f t="shared" si="22"/>
        <v>71</v>
      </c>
      <c r="F133" s="17">
        <f t="shared" si="22"/>
        <v>15</v>
      </c>
      <c r="G133" s="17">
        <f t="shared" si="22"/>
        <v>53</v>
      </c>
      <c r="H133" s="17">
        <f t="shared" si="22"/>
        <v>98</v>
      </c>
      <c r="I133" s="17">
        <f t="shared" si="22"/>
        <v>15</v>
      </c>
      <c r="J133" s="17">
        <f t="shared" si="22"/>
        <v>26</v>
      </c>
      <c r="K133" s="97">
        <f t="shared" si="22"/>
        <v>485</v>
      </c>
      <c r="L133" s="17">
        <f t="shared" si="22"/>
        <v>3028</v>
      </c>
      <c r="M133" s="17">
        <f t="shared" si="22"/>
        <v>1773</v>
      </c>
      <c r="N133" s="17">
        <f t="shared" si="22"/>
        <v>998</v>
      </c>
      <c r="O133" s="17">
        <f t="shared" si="22"/>
        <v>255</v>
      </c>
      <c r="P133" s="17">
        <f t="shared" si="22"/>
        <v>2080</v>
      </c>
      <c r="Q133" s="17">
        <f t="shared" si="22"/>
        <v>3874</v>
      </c>
      <c r="R133" s="17">
        <f t="shared" si="22"/>
        <v>12008</v>
      </c>
    </row>
    <row r="134" spans="1:32" s="29" customFormat="1" x14ac:dyDescent="0.35">
      <c r="A134" s="78" t="s">
        <v>17</v>
      </c>
      <c r="B134" s="78" t="s">
        <v>78</v>
      </c>
      <c r="C134" s="127">
        <f t="shared" ref="C134:R134" si="23">C62+C65+C68+C71+C74+C77+C80+C83+C86+C89+C92+C95+C98+C101+C104+C107+C110+C113+C116+C119+C122+C125+C128+C131</f>
        <v>69</v>
      </c>
      <c r="D134" s="128">
        <f t="shared" si="23"/>
        <v>7</v>
      </c>
      <c r="E134" s="128">
        <f t="shared" si="23"/>
        <v>12</v>
      </c>
      <c r="F134" s="128">
        <f t="shared" si="23"/>
        <v>9</v>
      </c>
      <c r="G134" s="128">
        <f t="shared" si="23"/>
        <v>9</v>
      </c>
      <c r="H134" s="128">
        <f t="shared" si="23"/>
        <v>34</v>
      </c>
      <c r="I134" s="128">
        <f t="shared" si="23"/>
        <v>6</v>
      </c>
      <c r="J134" s="128">
        <f t="shared" si="23"/>
        <v>5</v>
      </c>
      <c r="K134" s="142">
        <f t="shared" si="23"/>
        <v>151</v>
      </c>
      <c r="L134" s="127">
        <f t="shared" si="23"/>
        <v>230</v>
      </c>
      <c r="M134" s="128">
        <f t="shared" si="23"/>
        <v>150</v>
      </c>
      <c r="N134" s="128">
        <f t="shared" si="23"/>
        <v>113</v>
      </c>
      <c r="O134" s="128">
        <f t="shared" si="23"/>
        <v>48</v>
      </c>
      <c r="P134" s="128">
        <f t="shared" si="23"/>
        <v>121</v>
      </c>
      <c r="Q134" s="128">
        <f t="shared" si="23"/>
        <v>218</v>
      </c>
      <c r="R134" s="128">
        <f t="shared" si="23"/>
        <v>880</v>
      </c>
    </row>
    <row r="135" spans="1:32" s="29" customFormat="1" x14ac:dyDescent="0.35">
      <c r="A135" s="154" t="s">
        <v>252</v>
      </c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</row>
    <row r="136" spans="1:32" ht="30" customHeight="1" x14ac:dyDescent="0.35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50"/>
      <c r="M136" s="50"/>
      <c r="N136" s="50"/>
      <c r="O136" s="50"/>
      <c r="P136" s="50"/>
      <c r="Q136" s="50"/>
      <c r="R136" s="50"/>
      <c r="AD136"/>
    </row>
    <row r="137" spans="1:32" s="29" customFormat="1" ht="15" customHeight="1" x14ac:dyDescent="0.35">
      <c r="A137" s="156" t="s">
        <v>211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</row>
    <row r="138" spans="1:32" s="29" customFormat="1" ht="15" customHeight="1" x14ac:dyDescent="0.35">
      <c r="A138" s="149" t="s">
        <v>69</v>
      </c>
      <c r="B138" s="155" t="s">
        <v>79</v>
      </c>
      <c r="C138" s="148" t="s">
        <v>49</v>
      </c>
      <c r="D138" s="148"/>
      <c r="E138" s="148"/>
      <c r="F138" s="148"/>
      <c r="G138" s="148"/>
      <c r="H138" s="148"/>
      <c r="I138" s="148"/>
      <c r="J138" s="148"/>
      <c r="K138" s="148"/>
      <c r="L138" s="148" t="s">
        <v>45</v>
      </c>
      <c r="M138" s="148"/>
      <c r="N138" s="148"/>
      <c r="O138" s="148"/>
      <c r="P138" s="148"/>
      <c r="Q138" s="148"/>
      <c r="R138" s="148"/>
      <c r="S138" s="73"/>
      <c r="T138" s="73"/>
      <c r="U138" s="73"/>
      <c r="V138" s="73"/>
      <c r="W138" s="73"/>
      <c r="X138" s="73"/>
      <c r="Y138" s="73"/>
      <c r="Z138" s="73"/>
      <c r="AA138" s="73"/>
    </row>
    <row r="139" spans="1:32" s="29" customFormat="1" ht="71.5" x14ac:dyDescent="0.35">
      <c r="A139" s="149"/>
      <c r="B139" s="155"/>
      <c r="C139" s="74" t="s">
        <v>94</v>
      </c>
      <c r="D139" s="54" t="s">
        <v>80</v>
      </c>
      <c r="E139" s="54" t="s">
        <v>81</v>
      </c>
      <c r="F139" s="54" t="s">
        <v>82</v>
      </c>
      <c r="G139" s="54" t="s">
        <v>83</v>
      </c>
      <c r="H139" s="54" t="s">
        <v>84</v>
      </c>
      <c r="I139" s="63" t="s">
        <v>85</v>
      </c>
      <c r="J139" s="54" t="s">
        <v>53</v>
      </c>
      <c r="K139" s="79" t="s">
        <v>51</v>
      </c>
      <c r="L139" s="54" t="s">
        <v>89</v>
      </c>
      <c r="M139" s="54" t="s">
        <v>90</v>
      </c>
      <c r="N139" s="54" t="s">
        <v>91</v>
      </c>
      <c r="O139" s="54" t="s">
        <v>92</v>
      </c>
      <c r="P139" s="54" t="s">
        <v>93</v>
      </c>
      <c r="Q139" s="54" t="s">
        <v>95</v>
      </c>
      <c r="R139" s="55" t="s">
        <v>51</v>
      </c>
    </row>
    <row r="140" spans="1:32" x14ac:dyDescent="0.35">
      <c r="A140" s="9" t="s">
        <v>18</v>
      </c>
      <c r="B140" s="9" t="s">
        <v>59</v>
      </c>
      <c r="C140" s="98">
        <v>1</v>
      </c>
      <c r="D140" s="99">
        <v>0</v>
      </c>
      <c r="E140" s="99">
        <v>1</v>
      </c>
      <c r="F140" s="99">
        <v>0</v>
      </c>
      <c r="G140" s="99">
        <v>0</v>
      </c>
      <c r="H140" s="99">
        <v>1</v>
      </c>
      <c r="I140" s="99">
        <v>0</v>
      </c>
      <c r="J140" s="99">
        <v>0</v>
      </c>
      <c r="K140" s="97">
        <f t="shared" ref="K140:K163" si="24">SUM(C140:J140)</f>
        <v>3</v>
      </c>
      <c r="L140" s="99">
        <v>42</v>
      </c>
      <c r="M140" s="99">
        <v>27</v>
      </c>
      <c r="N140" s="99">
        <v>12</v>
      </c>
      <c r="O140" s="99">
        <v>5</v>
      </c>
      <c r="P140" s="99">
        <v>42</v>
      </c>
      <c r="Q140" s="99">
        <v>62</v>
      </c>
      <c r="R140" s="17">
        <f t="shared" ref="R140:R163" si="25">SUM(L140:Q140)</f>
        <v>190</v>
      </c>
      <c r="S140" s="29"/>
      <c r="AD140"/>
    </row>
    <row r="141" spans="1:32" ht="15" customHeight="1" x14ac:dyDescent="0.35">
      <c r="A141" s="9" t="s">
        <v>18</v>
      </c>
      <c r="B141" s="9" t="s">
        <v>60</v>
      </c>
      <c r="C141" s="98">
        <v>1</v>
      </c>
      <c r="D141" s="99">
        <v>0</v>
      </c>
      <c r="E141" s="99">
        <v>1</v>
      </c>
      <c r="F141" s="99">
        <v>0</v>
      </c>
      <c r="G141" s="99">
        <v>0</v>
      </c>
      <c r="H141" s="99">
        <v>1</v>
      </c>
      <c r="I141" s="99">
        <v>0</v>
      </c>
      <c r="J141" s="99">
        <v>0</v>
      </c>
      <c r="K141" s="97">
        <f t="shared" si="24"/>
        <v>3</v>
      </c>
      <c r="L141" s="99">
        <v>42</v>
      </c>
      <c r="M141" s="99">
        <v>27</v>
      </c>
      <c r="N141" s="99">
        <v>12</v>
      </c>
      <c r="O141" s="99">
        <v>5</v>
      </c>
      <c r="P141" s="99">
        <v>42</v>
      </c>
      <c r="Q141" s="99">
        <v>62</v>
      </c>
      <c r="R141" s="17">
        <f t="shared" si="25"/>
        <v>190</v>
      </c>
      <c r="AD141"/>
    </row>
    <row r="142" spans="1:32" ht="15" customHeight="1" x14ac:dyDescent="0.35">
      <c r="A142" s="9" t="s">
        <v>18</v>
      </c>
      <c r="B142" s="9" t="s">
        <v>78</v>
      </c>
      <c r="C142" s="98">
        <v>0</v>
      </c>
      <c r="D142" s="99">
        <v>0</v>
      </c>
      <c r="E142" s="99">
        <v>0</v>
      </c>
      <c r="F142" s="99">
        <v>0</v>
      </c>
      <c r="G142" s="99">
        <v>0</v>
      </c>
      <c r="H142" s="99">
        <v>0</v>
      </c>
      <c r="I142" s="99">
        <v>0</v>
      </c>
      <c r="J142" s="99">
        <v>0</v>
      </c>
      <c r="K142" s="97">
        <f t="shared" si="24"/>
        <v>0</v>
      </c>
      <c r="L142" s="99">
        <v>1</v>
      </c>
      <c r="M142" s="99">
        <v>0</v>
      </c>
      <c r="N142" s="99">
        <v>0</v>
      </c>
      <c r="O142" s="99">
        <v>0</v>
      </c>
      <c r="P142" s="99">
        <v>0</v>
      </c>
      <c r="Q142" s="99">
        <v>1</v>
      </c>
      <c r="R142" s="17">
        <f t="shared" si="25"/>
        <v>2</v>
      </c>
      <c r="AD142"/>
    </row>
    <row r="143" spans="1:32" x14ac:dyDescent="0.35">
      <c r="A143" s="9" t="s">
        <v>19</v>
      </c>
      <c r="B143" s="9" t="s">
        <v>59</v>
      </c>
      <c r="C143" s="98">
        <v>94</v>
      </c>
      <c r="D143" s="99">
        <v>10</v>
      </c>
      <c r="E143" s="99">
        <v>44</v>
      </c>
      <c r="F143" s="99">
        <v>6</v>
      </c>
      <c r="G143" s="99">
        <v>27</v>
      </c>
      <c r="H143" s="99">
        <v>44</v>
      </c>
      <c r="I143" s="99">
        <v>6</v>
      </c>
      <c r="J143" s="99">
        <v>11</v>
      </c>
      <c r="K143" s="97">
        <f t="shared" si="24"/>
        <v>242</v>
      </c>
      <c r="L143" s="99">
        <v>1462</v>
      </c>
      <c r="M143" s="99">
        <v>911</v>
      </c>
      <c r="N143" s="99">
        <v>450</v>
      </c>
      <c r="O143" s="99">
        <v>132</v>
      </c>
      <c r="P143" s="99">
        <v>1239</v>
      </c>
      <c r="Q143" s="99">
        <v>1694</v>
      </c>
      <c r="R143" s="17">
        <f t="shared" si="25"/>
        <v>5888</v>
      </c>
      <c r="AD143"/>
    </row>
    <row r="144" spans="1:32" ht="15" customHeight="1" x14ac:dyDescent="0.35">
      <c r="A144" s="9" t="s">
        <v>19</v>
      </c>
      <c r="B144" s="9" t="s">
        <v>60</v>
      </c>
      <c r="C144" s="98">
        <v>85</v>
      </c>
      <c r="D144" s="99">
        <v>8</v>
      </c>
      <c r="E144" s="99">
        <v>30</v>
      </c>
      <c r="F144" s="99">
        <v>6</v>
      </c>
      <c r="G144" s="99">
        <v>24</v>
      </c>
      <c r="H144" s="99">
        <v>41</v>
      </c>
      <c r="I144" s="99">
        <v>6</v>
      </c>
      <c r="J144" s="99">
        <v>10</v>
      </c>
      <c r="K144" s="97">
        <f t="shared" si="24"/>
        <v>210</v>
      </c>
      <c r="L144" s="99">
        <v>1309</v>
      </c>
      <c r="M144" s="99">
        <v>819</v>
      </c>
      <c r="N144" s="99">
        <v>400</v>
      </c>
      <c r="O144" s="99">
        <v>124</v>
      </c>
      <c r="P144" s="99">
        <v>1002</v>
      </c>
      <c r="Q144" s="99">
        <v>1522</v>
      </c>
      <c r="R144" s="17">
        <f t="shared" si="25"/>
        <v>5176</v>
      </c>
      <c r="AD144"/>
    </row>
    <row r="145" spans="1:30" ht="15" customHeight="1" x14ac:dyDescent="0.35">
      <c r="A145" s="9" t="s">
        <v>19</v>
      </c>
      <c r="B145" s="9" t="s">
        <v>78</v>
      </c>
      <c r="C145" s="98">
        <v>26</v>
      </c>
      <c r="D145" s="99">
        <v>1</v>
      </c>
      <c r="E145" s="99">
        <v>6</v>
      </c>
      <c r="F145" s="99">
        <v>3</v>
      </c>
      <c r="G145" s="99">
        <v>5</v>
      </c>
      <c r="H145" s="99">
        <v>13</v>
      </c>
      <c r="I145" s="99">
        <v>3</v>
      </c>
      <c r="J145" s="99">
        <v>1</v>
      </c>
      <c r="K145" s="97">
        <f t="shared" si="24"/>
        <v>58</v>
      </c>
      <c r="L145" s="99">
        <v>83</v>
      </c>
      <c r="M145" s="99">
        <v>64</v>
      </c>
      <c r="N145" s="99">
        <v>42</v>
      </c>
      <c r="O145" s="99">
        <v>17</v>
      </c>
      <c r="P145" s="99">
        <v>54</v>
      </c>
      <c r="Q145" s="99">
        <v>73</v>
      </c>
      <c r="R145" s="17">
        <f t="shared" si="25"/>
        <v>333</v>
      </c>
      <c r="AD145"/>
    </row>
    <row r="146" spans="1:30" x14ac:dyDescent="0.35">
      <c r="A146" s="9" t="s">
        <v>20</v>
      </c>
      <c r="B146" s="9" t="s">
        <v>59</v>
      </c>
      <c r="C146" s="98">
        <v>1</v>
      </c>
      <c r="D146" s="99">
        <v>0</v>
      </c>
      <c r="E146" s="99">
        <v>1</v>
      </c>
      <c r="F146" s="99">
        <v>2</v>
      </c>
      <c r="G146" s="99">
        <v>0</v>
      </c>
      <c r="H146" s="99">
        <v>1</v>
      </c>
      <c r="I146" s="99">
        <v>0</v>
      </c>
      <c r="J146" s="99">
        <v>0</v>
      </c>
      <c r="K146" s="97">
        <f t="shared" si="24"/>
        <v>5</v>
      </c>
      <c r="L146" s="99">
        <v>25</v>
      </c>
      <c r="M146" s="99">
        <v>7</v>
      </c>
      <c r="N146" s="99">
        <v>4</v>
      </c>
      <c r="O146" s="99">
        <v>1</v>
      </c>
      <c r="P146" s="99">
        <v>10</v>
      </c>
      <c r="Q146" s="99">
        <v>28</v>
      </c>
      <c r="R146" s="17">
        <f t="shared" si="25"/>
        <v>75</v>
      </c>
      <c r="AD146"/>
    </row>
    <row r="147" spans="1:30" ht="15" customHeight="1" x14ac:dyDescent="0.35">
      <c r="A147" s="9" t="s">
        <v>20</v>
      </c>
      <c r="B147" s="75" t="s">
        <v>60</v>
      </c>
      <c r="C147" s="99">
        <v>1</v>
      </c>
      <c r="D147" s="99">
        <v>0</v>
      </c>
      <c r="E147" s="99">
        <v>0</v>
      </c>
      <c r="F147" s="99">
        <v>2</v>
      </c>
      <c r="G147" s="99">
        <v>0</v>
      </c>
      <c r="H147" s="99">
        <v>1</v>
      </c>
      <c r="I147" s="99">
        <v>0</v>
      </c>
      <c r="J147" s="99">
        <v>0</v>
      </c>
      <c r="K147" s="97">
        <f t="shared" si="24"/>
        <v>4</v>
      </c>
      <c r="L147" s="99">
        <v>25</v>
      </c>
      <c r="M147" s="99">
        <v>7</v>
      </c>
      <c r="N147" s="99">
        <v>4</v>
      </c>
      <c r="O147" s="99">
        <v>1</v>
      </c>
      <c r="P147" s="99">
        <v>7</v>
      </c>
      <c r="Q147" s="99">
        <v>26</v>
      </c>
      <c r="R147" s="17">
        <f t="shared" si="25"/>
        <v>70</v>
      </c>
      <c r="AD147"/>
    </row>
    <row r="148" spans="1:30" x14ac:dyDescent="0.35">
      <c r="A148" s="9" t="s">
        <v>20</v>
      </c>
      <c r="B148" s="75" t="s">
        <v>78</v>
      </c>
      <c r="C148" s="99">
        <v>0</v>
      </c>
      <c r="D148" s="99">
        <v>0</v>
      </c>
      <c r="E148" s="99">
        <v>0</v>
      </c>
      <c r="F148" s="99">
        <v>0</v>
      </c>
      <c r="G148" s="99">
        <v>0</v>
      </c>
      <c r="H148" s="99">
        <v>0</v>
      </c>
      <c r="I148" s="99">
        <v>0</v>
      </c>
      <c r="J148" s="99">
        <v>0</v>
      </c>
      <c r="K148" s="97">
        <f t="shared" si="24"/>
        <v>0</v>
      </c>
      <c r="L148" s="99">
        <v>1</v>
      </c>
      <c r="M148" s="99">
        <v>0</v>
      </c>
      <c r="N148" s="99">
        <v>0</v>
      </c>
      <c r="O148" s="99">
        <v>0</v>
      </c>
      <c r="P148" s="99">
        <v>0</v>
      </c>
      <c r="Q148" s="99">
        <v>1</v>
      </c>
      <c r="R148" s="17">
        <f t="shared" si="25"/>
        <v>2</v>
      </c>
      <c r="AD148"/>
    </row>
    <row r="149" spans="1:30" x14ac:dyDescent="0.35">
      <c r="A149" s="9" t="s">
        <v>21</v>
      </c>
      <c r="B149" s="9" t="s">
        <v>59</v>
      </c>
      <c r="C149" s="98">
        <v>42</v>
      </c>
      <c r="D149" s="99">
        <v>8</v>
      </c>
      <c r="E149" s="99">
        <v>16</v>
      </c>
      <c r="F149" s="99">
        <v>3</v>
      </c>
      <c r="G149" s="99">
        <v>10</v>
      </c>
      <c r="H149" s="99">
        <v>26</v>
      </c>
      <c r="I149" s="99">
        <v>7</v>
      </c>
      <c r="J149" s="99">
        <v>6</v>
      </c>
      <c r="K149" s="97">
        <f t="shared" si="24"/>
        <v>118</v>
      </c>
      <c r="L149" s="99">
        <v>669</v>
      </c>
      <c r="M149" s="99">
        <v>352</v>
      </c>
      <c r="N149" s="99">
        <v>204</v>
      </c>
      <c r="O149" s="99">
        <v>44</v>
      </c>
      <c r="P149" s="99">
        <v>380</v>
      </c>
      <c r="Q149" s="99">
        <v>787</v>
      </c>
      <c r="R149" s="17">
        <f t="shared" si="25"/>
        <v>2436</v>
      </c>
      <c r="AD149"/>
    </row>
    <row r="150" spans="1:30" x14ac:dyDescent="0.35">
      <c r="A150" s="9" t="s">
        <v>21</v>
      </c>
      <c r="B150" s="9" t="s">
        <v>60</v>
      </c>
      <c r="C150" s="98">
        <v>38</v>
      </c>
      <c r="D150" s="99">
        <v>7</v>
      </c>
      <c r="E150" s="99">
        <v>15</v>
      </c>
      <c r="F150" s="99">
        <v>3</v>
      </c>
      <c r="G150" s="99">
        <v>9</v>
      </c>
      <c r="H150" s="99">
        <v>24</v>
      </c>
      <c r="I150" s="99">
        <v>6</v>
      </c>
      <c r="J150" s="99">
        <v>5</v>
      </c>
      <c r="K150" s="97">
        <f t="shared" si="24"/>
        <v>107</v>
      </c>
      <c r="L150" s="99">
        <v>600</v>
      </c>
      <c r="M150" s="99">
        <v>315</v>
      </c>
      <c r="N150" s="99">
        <v>186</v>
      </c>
      <c r="O150" s="99">
        <v>37</v>
      </c>
      <c r="P150" s="99">
        <v>312</v>
      </c>
      <c r="Q150" s="99">
        <v>750</v>
      </c>
      <c r="R150" s="17">
        <f t="shared" si="25"/>
        <v>2200</v>
      </c>
      <c r="AD150"/>
    </row>
    <row r="151" spans="1:30" x14ac:dyDescent="0.35">
      <c r="A151" s="9" t="s">
        <v>21</v>
      </c>
      <c r="B151" s="9" t="s">
        <v>78</v>
      </c>
      <c r="C151" s="98">
        <v>18</v>
      </c>
      <c r="D151" s="99">
        <v>2</v>
      </c>
      <c r="E151" s="99">
        <v>4</v>
      </c>
      <c r="F151" s="99">
        <v>2</v>
      </c>
      <c r="G151" s="99">
        <v>2</v>
      </c>
      <c r="H151" s="99">
        <v>11</v>
      </c>
      <c r="I151" s="99">
        <v>2</v>
      </c>
      <c r="J151" s="99">
        <v>1</v>
      </c>
      <c r="K151" s="97">
        <f t="shared" si="24"/>
        <v>42</v>
      </c>
      <c r="L151" s="99">
        <v>52</v>
      </c>
      <c r="M151" s="99">
        <v>27</v>
      </c>
      <c r="N151" s="99">
        <v>20</v>
      </c>
      <c r="O151" s="99">
        <v>10</v>
      </c>
      <c r="P151" s="99">
        <v>32</v>
      </c>
      <c r="Q151" s="99">
        <v>43</v>
      </c>
      <c r="R151" s="17">
        <f t="shared" si="25"/>
        <v>184</v>
      </c>
      <c r="AD151"/>
    </row>
    <row r="152" spans="1:30" x14ac:dyDescent="0.35">
      <c r="A152" s="9" t="s">
        <v>22</v>
      </c>
      <c r="B152" s="9" t="s">
        <v>59</v>
      </c>
      <c r="C152" s="98">
        <v>9</v>
      </c>
      <c r="D152" s="99">
        <v>1</v>
      </c>
      <c r="E152" s="99">
        <v>2</v>
      </c>
      <c r="F152" s="99">
        <v>0</v>
      </c>
      <c r="G152" s="99">
        <v>0</v>
      </c>
      <c r="H152" s="99">
        <v>3</v>
      </c>
      <c r="I152" s="99">
        <v>1</v>
      </c>
      <c r="J152" s="99">
        <v>1</v>
      </c>
      <c r="K152" s="97">
        <f t="shared" si="24"/>
        <v>17</v>
      </c>
      <c r="L152" s="99">
        <v>146</v>
      </c>
      <c r="M152" s="99">
        <v>75</v>
      </c>
      <c r="N152" s="99">
        <v>40</v>
      </c>
      <c r="O152" s="99">
        <v>5</v>
      </c>
      <c r="P152" s="99">
        <v>90</v>
      </c>
      <c r="Q152" s="99">
        <v>221</v>
      </c>
      <c r="R152" s="17">
        <f t="shared" si="25"/>
        <v>577</v>
      </c>
      <c r="AD152"/>
    </row>
    <row r="153" spans="1:30" x14ac:dyDescent="0.35">
      <c r="A153" s="9" t="s">
        <v>22</v>
      </c>
      <c r="B153" s="9" t="s">
        <v>60</v>
      </c>
      <c r="C153" s="98">
        <v>9</v>
      </c>
      <c r="D153" s="99">
        <v>1</v>
      </c>
      <c r="E153" s="99">
        <v>2</v>
      </c>
      <c r="F153" s="99">
        <v>0</v>
      </c>
      <c r="G153" s="99">
        <v>0</v>
      </c>
      <c r="H153" s="99">
        <v>2</v>
      </c>
      <c r="I153" s="99">
        <v>1</v>
      </c>
      <c r="J153" s="99">
        <v>1</v>
      </c>
      <c r="K153" s="97">
        <f t="shared" si="24"/>
        <v>16</v>
      </c>
      <c r="L153" s="99">
        <v>131</v>
      </c>
      <c r="M153" s="99">
        <v>67</v>
      </c>
      <c r="N153" s="99">
        <v>38</v>
      </c>
      <c r="O153" s="99">
        <v>5</v>
      </c>
      <c r="P153" s="99">
        <v>74</v>
      </c>
      <c r="Q153" s="99">
        <v>208</v>
      </c>
      <c r="R153" s="17">
        <f t="shared" si="25"/>
        <v>523</v>
      </c>
      <c r="AD153"/>
    </row>
    <row r="154" spans="1:30" x14ac:dyDescent="0.35">
      <c r="A154" s="9" t="s">
        <v>22</v>
      </c>
      <c r="B154" s="9" t="s">
        <v>78</v>
      </c>
      <c r="C154" s="98">
        <v>1</v>
      </c>
      <c r="D154" s="99">
        <v>1</v>
      </c>
      <c r="E154" s="99">
        <v>1</v>
      </c>
      <c r="F154" s="99">
        <v>0</v>
      </c>
      <c r="G154" s="99">
        <v>0</v>
      </c>
      <c r="H154" s="99">
        <v>2</v>
      </c>
      <c r="I154" s="99">
        <v>0</v>
      </c>
      <c r="J154" s="99">
        <v>0</v>
      </c>
      <c r="K154" s="97">
        <f t="shared" si="24"/>
        <v>5</v>
      </c>
      <c r="L154" s="99">
        <v>4</v>
      </c>
      <c r="M154" s="99">
        <v>0</v>
      </c>
      <c r="N154" s="99">
        <v>1</v>
      </c>
      <c r="O154" s="99">
        <v>0</v>
      </c>
      <c r="P154" s="99">
        <v>1</v>
      </c>
      <c r="Q154" s="99">
        <v>11</v>
      </c>
      <c r="R154" s="17">
        <f t="shared" si="25"/>
        <v>17</v>
      </c>
      <c r="AD154"/>
    </row>
    <row r="155" spans="1:30" x14ac:dyDescent="0.35">
      <c r="A155" s="9" t="s">
        <v>23</v>
      </c>
      <c r="B155" s="9" t="s">
        <v>59</v>
      </c>
      <c r="C155" s="98">
        <v>2</v>
      </c>
      <c r="D155" s="99">
        <v>0</v>
      </c>
      <c r="E155" s="99">
        <v>1</v>
      </c>
      <c r="F155" s="99">
        <v>0</v>
      </c>
      <c r="G155" s="99">
        <v>2</v>
      </c>
      <c r="H155" s="99">
        <v>1</v>
      </c>
      <c r="I155" s="99">
        <v>0</v>
      </c>
      <c r="J155" s="99">
        <v>0</v>
      </c>
      <c r="K155" s="97">
        <f t="shared" si="24"/>
        <v>6</v>
      </c>
      <c r="L155" s="99">
        <v>17</v>
      </c>
      <c r="M155" s="99">
        <v>17</v>
      </c>
      <c r="N155" s="99">
        <v>6</v>
      </c>
      <c r="O155" s="99">
        <v>2</v>
      </c>
      <c r="P155" s="99">
        <v>5</v>
      </c>
      <c r="Q155" s="99">
        <v>24</v>
      </c>
      <c r="R155" s="17">
        <f t="shared" si="25"/>
        <v>71</v>
      </c>
      <c r="AD155"/>
    </row>
    <row r="156" spans="1:30" x14ac:dyDescent="0.35">
      <c r="A156" s="9" t="s">
        <v>23</v>
      </c>
      <c r="B156" s="9" t="s">
        <v>60</v>
      </c>
      <c r="C156" s="98">
        <v>2</v>
      </c>
      <c r="D156" s="99">
        <v>0</v>
      </c>
      <c r="E156" s="99">
        <v>1</v>
      </c>
      <c r="F156" s="99">
        <v>0</v>
      </c>
      <c r="G156" s="99">
        <v>2</v>
      </c>
      <c r="H156" s="99">
        <v>1</v>
      </c>
      <c r="I156" s="99">
        <v>0</v>
      </c>
      <c r="J156" s="99">
        <v>0</v>
      </c>
      <c r="K156" s="97">
        <f t="shared" si="24"/>
        <v>6</v>
      </c>
      <c r="L156" s="99">
        <v>15</v>
      </c>
      <c r="M156" s="99">
        <v>15</v>
      </c>
      <c r="N156" s="99">
        <v>6</v>
      </c>
      <c r="O156" s="99">
        <v>2</v>
      </c>
      <c r="P156" s="99">
        <v>5</v>
      </c>
      <c r="Q156" s="99">
        <v>24</v>
      </c>
      <c r="R156" s="17">
        <f t="shared" si="25"/>
        <v>67</v>
      </c>
      <c r="AD156"/>
    </row>
    <row r="157" spans="1:30" x14ac:dyDescent="0.35">
      <c r="A157" s="9" t="s">
        <v>23</v>
      </c>
      <c r="B157" s="9" t="s">
        <v>78</v>
      </c>
      <c r="C157" s="98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7">
        <f t="shared" si="24"/>
        <v>0</v>
      </c>
      <c r="L157" s="99">
        <v>2</v>
      </c>
      <c r="M157" s="99">
        <v>3</v>
      </c>
      <c r="N157" s="99">
        <v>2</v>
      </c>
      <c r="O157" s="99">
        <v>1</v>
      </c>
      <c r="P157" s="99">
        <v>1</v>
      </c>
      <c r="Q157" s="99">
        <v>2</v>
      </c>
      <c r="R157" s="17">
        <f t="shared" si="25"/>
        <v>11</v>
      </c>
      <c r="AD157"/>
    </row>
    <row r="158" spans="1:30" x14ac:dyDescent="0.35">
      <c r="A158" s="9" t="s">
        <v>24</v>
      </c>
      <c r="B158" s="9" t="s">
        <v>59</v>
      </c>
      <c r="C158" s="98">
        <v>47</v>
      </c>
      <c r="D158" s="99">
        <v>4</v>
      </c>
      <c r="E158" s="99">
        <v>24</v>
      </c>
      <c r="F158" s="99">
        <v>5</v>
      </c>
      <c r="G158" s="99">
        <v>20</v>
      </c>
      <c r="H158" s="99">
        <v>25</v>
      </c>
      <c r="I158" s="99">
        <v>2</v>
      </c>
      <c r="J158" s="99">
        <v>10</v>
      </c>
      <c r="K158" s="97">
        <f t="shared" si="24"/>
        <v>137</v>
      </c>
      <c r="L158" s="99">
        <v>727</v>
      </c>
      <c r="M158" s="99">
        <v>445</v>
      </c>
      <c r="N158" s="99">
        <v>302</v>
      </c>
      <c r="O158" s="99">
        <v>65</v>
      </c>
      <c r="P158" s="99">
        <v>606</v>
      </c>
      <c r="Q158" s="99">
        <v>1009</v>
      </c>
      <c r="R158" s="17">
        <f t="shared" si="25"/>
        <v>3154</v>
      </c>
      <c r="AD158"/>
    </row>
    <row r="159" spans="1:30" x14ac:dyDescent="0.35">
      <c r="A159" s="9" t="s">
        <v>24</v>
      </c>
      <c r="B159" s="9" t="s">
        <v>60</v>
      </c>
      <c r="C159" s="98">
        <v>35</v>
      </c>
      <c r="D159" s="99">
        <v>3</v>
      </c>
      <c r="E159" s="99">
        <v>18</v>
      </c>
      <c r="F159" s="99">
        <v>4</v>
      </c>
      <c r="G159" s="99">
        <v>13</v>
      </c>
      <c r="H159" s="99">
        <v>24</v>
      </c>
      <c r="I159" s="99">
        <v>2</v>
      </c>
      <c r="J159" s="99">
        <v>9</v>
      </c>
      <c r="K159" s="97">
        <f t="shared" si="24"/>
        <v>108</v>
      </c>
      <c r="L159" s="99">
        <v>658</v>
      </c>
      <c r="M159" s="99">
        <v>395</v>
      </c>
      <c r="N159" s="99">
        <v>271</v>
      </c>
      <c r="O159" s="99">
        <v>61</v>
      </c>
      <c r="P159" s="99">
        <v>515</v>
      </c>
      <c r="Q159" s="99">
        <v>947</v>
      </c>
      <c r="R159" s="17">
        <f t="shared" si="25"/>
        <v>2847</v>
      </c>
      <c r="AD159"/>
    </row>
    <row r="160" spans="1:30" x14ac:dyDescent="0.35">
      <c r="A160" s="9" t="s">
        <v>24</v>
      </c>
      <c r="B160" s="9" t="s">
        <v>78</v>
      </c>
      <c r="C160" s="98">
        <v>8</v>
      </c>
      <c r="D160" s="99">
        <v>3</v>
      </c>
      <c r="E160" s="99">
        <v>1</v>
      </c>
      <c r="F160" s="99">
        <v>4</v>
      </c>
      <c r="G160" s="99">
        <v>1</v>
      </c>
      <c r="H160" s="99">
        <v>8</v>
      </c>
      <c r="I160" s="99">
        <v>1</v>
      </c>
      <c r="J160" s="99">
        <v>1</v>
      </c>
      <c r="K160" s="97">
        <f t="shared" si="24"/>
        <v>27</v>
      </c>
      <c r="L160" s="99">
        <v>57</v>
      </c>
      <c r="M160" s="99">
        <v>34</v>
      </c>
      <c r="N160" s="99">
        <v>27</v>
      </c>
      <c r="O160" s="99">
        <v>6</v>
      </c>
      <c r="P160" s="99">
        <v>25</v>
      </c>
      <c r="Q160" s="99">
        <v>57</v>
      </c>
      <c r="R160" s="17">
        <f t="shared" si="25"/>
        <v>206</v>
      </c>
      <c r="AD160"/>
    </row>
    <row r="161" spans="1:31" x14ac:dyDescent="0.35">
      <c r="A161" s="9" t="s">
        <v>25</v>
      </c>
      <c r="B161" s="9" t="s">
        <v>59</v>
      </c>
      <c r="C161" s="98">
        <v>27</v>
      </c>
      <c r="D161" s="99">
        <v>3</v>
      </c>
      <c r="E161" s="99">
        <v>5</v>
      </c>
      <c r="F161" s="99">
        <v>0</v>
      </c>
      <c r="G161" s="99">
        <v>6</v>
      </c>
      <c r="H161" s="99">
        <v>18</v>
      </c>
      <c r="I161" s="99">
        <v>0</v>
      </c>
      <c r="J161" s="99">
        <v>3</v>
      </c>
      <c r="K161" s="97">
        <f t="shared" si="24"/>
        <v>62</v>
      </c>
      <c r="L161" s="99">
        <v>339</v>
      </c>
      <c r="M161" s="99">
        <v>207</v>
      </c>
      <c r="N161" s="99">
        <v>124</v>
      </c>
      <c r="O161" s="99">
        <v>23</v>
      </c>
      <c r="P161" s="99">
        <v>186</v>
      </c>
      <c r="Q161" s="99">
        <v>395</v>
      </c>
      <c r="R161" s="17">
        <f t="shared" si="25"/>
        <v>1274</v>
      </c>
      <c r="AD161"/>
    </row>
    <row r="162" spans="1:31" x14ac:dyDescent="0.35">
      <c r="A162" s="9" t="s">
        <v>25</v>
      </c>
      <c r="B162" s="9" t="s">
        <v>60</v>
      </c>
      <c r="C162" s="98">
        <v>15</v>
      </c>
      <c r="D162" s="99">
        <v>3</v>
      </c>
      <c r="E162" s="99">
        <v>4</v>
      </c>
      <c r="F162" s="99">
        <v>0</v>
      </c>
      <c r="G162" s="99">
        <v>5</v>
      </c>
      <c r="H162" s="99">
        <v>4</v>
      </c>
      <c r="I162" s="99">
        <v>0</v>
      </c>
      <c r="J162" s="99">
        <v>1</v>
      </c>
      <c r="K162" s="97">
        <f t="shared" si="24"/>
        <v>32</v>
      </c>
      <c r="L162" s="99">
        <v>248</v>
      </c>
      <c r="M162" s="99">
        <v>128</v>
      </c>
      <c r="N162" s="99">
        <v>81</v>
      </c>
      <c r="O162" s="99">
        <v>20</v>
      </c>
      <c r="P162" s="99">
        <v>123</v>
      </c>
      <c r="Q162" s="99">
        <v>335</v>
      </c>
      <c r="R162" s="17">
        <f t="shared" si="25"/>
        <v>935</v>
      </c>
      <c r="AD162"/>
    </row>
    <row r="163" spans="1:31" x14ac:dyDescent="0.35">
      <c r="A163" s="9" t="s">
        <v>25</v>
      </c>
      <c r="B163" s="9" t="s">
        <v>78</v>
      </c>
      <c r="C163" s="98">
        <v>16</v>
      </c>
      <c r="D163" s="99">
        <v>0</v>
      </c>
      <c r="E163" s="99">
        <v>0</v>
      </c>
      <c r="F163" s="99">
        <v>0</v>
      </c>
      <c r="G163" s="99">
        <v>1</v>
      </c>
      <c r="H163" s="99">
        <v>0</v>
      </c>
      <c r="I163" s="99">
        <v>0</v>
      </c>
      <c r="J163" s="99">
        <v>2</v>
      </c>
      <c r="K163" s="97">
        <f t="shared" si="24"/>
        <v>19</v>
      </c>
      <c r="L163" s="99">
        <v>30</v>
      </c>
      <c r="M163" s="99">
        <v>22</v>
      </c>
      <c r="N163" s="99">
        <v>21</v>
      </c>
      <c r="O163" s="99">
        <v>14</v>
      </c>
      <c r="P163" s="99">
        <v>8</v>
      </c>
      <c r="Q163" s="99">
        <v>30</v>
      </c>
      <c r="R163" s="17">
        <f t="shared" si="25"/>
        <v>125</v>
      </c>
      <c r="AD163"/>
    </row>
    <row r="164" spans="1:31" s="29" customFormat="1" x14ac:dyDescent="0.35">
      <c r="A164" s="76" t="s">
        <v>17</v>
      </c>
      <c r="B164" s="76" t="s">
        <v>59</v>
      </c>
      <c r="C164" s="122">
        <f t="shared" ref="C164:R164" si="26">C140+C143+C146+C149+C152+C155+C158+C161</f>
        <v>223</v>
      </c>
      <c r="D164" s="123">
        <f t="shared" si="26"/>
        <v>26</v>
      </c>
      <c r="E164" s="123">
        <f t="shared" si="26"/>
        <v>94</v>
      </c>
      <c r="F164" s="123">
        <f t="shared" si="26"/>
        <v>16</v>
      </c>
      <c r="G164" s="123">
        <f t="shared" si="26"/>
        <v>65</v>
      </c>
      <c r="H164" s="123">
        <f t="shared" si="26"/>
        <v>119</v>
      </c>
      <c r="I164" s="123">
        <f t="shared" si="26"/>
        <v>16</v>
      </c>
      <c r="J164" s="123">
        <f t="shared" si="26"/>
        <v>31</v>
      </c>
      <c r="K164" s="123">
        <f t="shared" si="26"/>
        <v>590</v>
      </c>
      <c r="L164" s="122">
        <f t="shared" si="26"/>
        <v>3427</v>
      </c>
      <c r="M164" s="123">
        <f t="shared" si="26"/>
        <v>2041</v>
      </c>
      <c r="N164" s="123">
        <f t="shared" si="26"/>
        <v>1142</v>
      </c>
      <c r="O164" s="123">
        <f t="shared" si="26"/>
        <v>277</v>
      </c>
      <c r="P164" s="123">
        <f t="shared" si="26"/>
        <v>2558</v>
      </c>
      <c r="Q164" s="123">
        <f t="shared" si="26"/>
        <v>4220</v>
      </c>
      <c r="R164" s="123">
        <f t="shared" si="26"/>
        <v>13665</v>
      </c>
    </row>
    <row r="165" spans="1:31" s="29" customFormat="1" x14ac:dyDescent="0.35">
      <c r="A165" s="19" t="s">
        <v>17</v>
      </c>
      <c r="B165" s="19" t="s">
        <v>60</v>
      </c>
      <c r="C165" s="126">
        <f t="shared" ref="C165:R165" si="27">C141+C144+C147+C150+C153+C156+C159+C162</f>
        <v>186</v>
      </c>
      <c r="D165" s="17">
        <f t="shared" si="27"/>
        <v>22</v>
      </c>
      <c r="E165" s="17">
        <f t="shared" si="27"/>
        <v>71</v>
      </c>
      <c r="F165" s="17">
        <f t="shared" si="27"/>
        <v>15</v>
      </c>
      <c r="G165" s="17">
        <f t="shared" si="27"/>
        <v>53</v>
      </c>
      <c r="H165" s="17">
        <f t="shared" si="27"/>
        <v>98</v>
      </c>
      <c r="I165" s="17">
        <f t="shared" si="27"/>
        <v>15</v>
      </c>
      <c r="J165" s="17">
        <f t="shared" si="27"/>
        <v>26</v>
      </c>
      <c r="K165" s="17">
        <f t="shared" si="27"/>
        <v>486</v>
      </c>
      <c r="L165" s="126">
        <f t="shared" si="27"/>
        <v>3028</v>
      </c>
      <c r="M165" s="17">
        <f t="shared" si="27"/>
        <v>1773</v>
      </c>
      <c r="N165" s="17">
        <f t="shared" si="27"/>
        <v>998</v>
      </c>
      <c r="O165" s="17">
        <f t="shared" si="27"/>
        <v>255</v>
      </c>
      <c r="P165" s="17">
        <f t="shared" si="27"/>
        <v>2080</v>
      </c>
      <c r="Q165" s="17">
        <f t="shared" si="27"/>
        <v>3874</v>
      </c>
      <c r="R165" s="17">
        <f t="shared" si="27"/>
        <v>12008</v>
      </c>
    </row>
    <row r="166" spans="1:31" x14ac:dyDescent="0.35">
      <c r="A166" s="78" t="s">
        <v>17</v>
      </c>
      <c r="B166" s="78" t="s">
        <v>78</v>
      </c>
      <c r="C166" s="127">
        <f t="shared" ref="C166:R166" si="28">C142+C145+C148+C151+C154+C157+C160+C163</f>
        <v>69</v>
      </c>
      <c r="D166" s="128">
        <f t="shared" si="28"/>
        <v>7</v>
      </c>
      <c r="E166" s="128">
        <f t="shared" si="28"/>
        <v>12</v>
      </c>
      <c r="F166" s="128">
        <f t="shared" si="28"/>
        <v>9</v>
      </c>
      <c r="G166" s="128">
        <f t="shared" si="28"/>
        <v>9</v>
      </c>
      <c r="H166" s="128">
        <f t="shared" si="28"/>
        <v>34</v>
      </c>
      <c r="I166" s="128">
        <f t="shared" si="28"/>
        <v>6</v>
      </c>
      <c r="J166" s="128">
        <f t="shared" si="28"/>
        <v>5</v>
      </c>
      <c r="K166" s="128">
        <f t="shared" si="28"/>
        <v>151</v>
      </c>
      <c r="L166" s="127">
        <f t="shared" si="28"/>
        <v>230</v>
      </c>
      <c r="M166" s="128">
        <f t="shared" si="28"/>
        <v>150</v>
      </c>
      <c r="N166" s="128">
        <f t="shared" si="28"/>
        <v>113</v>
      </c>
      <c r="O166" s="128">
        <f t="shared" si="28"/>
        <v>48</v>
      </c>
      <c r="P166" s="128">
        <f t="shared" si="28"/>
        <v>121</v>
      </c>
      <c r="Q166" s="128">
        <f t="shared" si="28"/>
        <v>218</v>
      </c>
      <c r="R166" s="128">
        <f t="shared" si="28"/>
        <v>880</v>
      </c>
      <c r="AD166"/>
    </row>
    <row r="167" spans="1:31" x14ac:dyDescent="0.35">
      <c r="A167" s="19"/>
      <c r="B167" s="19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x14ac:dyDescent="0.35">
      <c r="A168" s="143" t="str">
        <f>+'3.1.4'!A54</f>
        <v>Note: Statistics up to 27 March 2020 by region are based upon 'registered office'.</v>
      </c>
      <c r="B168" s="19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x14ac:dyDescent="0.35">
      <c r="A169" s="154" t="s">
        <v>252</v>
      </c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x14ac:dyDescent="0.35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x14ac:dyDescent="0.35">
      <c r="A171" s="12" t="s">
        <v>142</v>
      </c>
      <c r="B171" s="19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20"/>
      <c r="U171" s="20"/>
      <c r="V171" s="20"/>
      <c r="W171" s="20"/>
      <c r="X171" s="20"/>
      <c r="Y171" s="17"/>
      <c r="Z171" s="17"/>
      <c r="AA171" s="17"/>
      <c r="AB171" s="17"/>
      <c r="AC171" s="17"/>
      <c r="AD171"/>
    </row>
    <row r="172" spans="1:31" x14ac:dyDescent="0.35">
      <c r="B172" s="19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AD172"/>
    </row>
  </sheetData>
  <mergeCells count="34">
    <mergeCell ref="A42:A43"/>
    <mergeCell ref="A41:AE41"/>
    <mergeCell ref="B42:B43"/>
    <mergeCell ref="A11:AE11"/>
    <mergeCell ref="C42:K42"/>
    <mergeCell ref="L42:O42"/>
    <mergeCell ref="P42:V42"/>
    <mergeCell ref="W42:Z42"/>
    <mergeCell ref="AA42:AC42"/>
    <mergeCell ref="AD42:AD43"/>
    <mergeCell ref="A40:AE40"/>
    <mergeCell ref="A3:AE3"/>
    <mergeCell ref="A2:AE2"/>
    <mergeCell ref="A1:AE1"/>
    <mergeCell ref="B12:B13"/>
    <mergeCell ref="W12:Z12"/>
    <mergeCell ref="AA12:AC12"/>
    <mergeCell ref="C12:K12"/>
    <mergeCell ref="L12:O12"/>
    <mergeCell ref="P12:V12"/>
    <mergeCell ref="A12:A13"/>
    <mergeCell ref="AD12:AD13"/>
    <mergeCell ref="A169:R169"/>
    <mergeCell ref="A57:R57"/>
    <mergeCell ref="A58:A59"/>
    <mergeCell ref="B58:B59"/>
    <mergeCell ref="C58:K58"/>
    <mergeCell ref="L58:R58"/>
    <mergeCell ref="A138:A139"/>
    <mergeCell ref="B138:B139"/>
    <mergeCell ref="C138:K138"/>
    <mergeCell ref="L138:R138"/>
    <mergeCell ref="A137:R137"/>
    <mergeCell ref="A135:R135"/>
  </mergeCells>
  <hyperlinks>
    <hyperlink ref="A171" r:id="rId1" xr:uid="{00000000-0004-0000-0500-000000000000}"/>
    <hyperlink ref="A6" location="'3.1.4'!A11" display="Table 3.1.4 - Initial external administrators' reports—Possible misconduct by industry" xr:uid="{14F0D1FE-1DDD-4916-A4EB-506FF4D210F3}"/>
    <hyperlink ref="A8" location="'3.1.4'!A57" display="Table 3.1.4.3 - Initial external administrators' reports—Possible misconduct and documentary evidence by industry" xr:uid="{58D0635E-96FD-4E2A-B6FB-7CB1E5E340D1}"/>
    <hyperlink ref="A9" location="'3.1.4'!A137" display="Table 3.1.4.4 - Initial external administrators' reports—Possible misconduct and documentary evidence by region" xr:uid="{7004F301-60B3-48DE-A926-184503B6EC46}"/>
    <hyperlink ref="A7" location="'3.1.4'!A41" display="Table 3.1.4.2 - Initial external administrators' reports—Possible misconduct by region" xr:uid="{1F898574-A5B0-4258-AAA8-1E2F3531CD1B}"/>
  </hyperlinks>
  <pageMargins left="0.70866141732283472" right="0.70866141732283472" top="0.74803149606299213" bottom="0.74803149606299213" header="0.31496062992125984" footer="0.31496062992125984"/>
  <pageSetup paperSize="8" scale="45" fitToHeight="0" orientation="landscape" r:id="rId2"/>
  <rowBreaks count="3" manualBreakCount="3">
    <brk id="10" max="30" man="1"/>
    <brk id="56" max="26" man="1"/>
    <brk id="136" max="26" man="1"/>
  </rowBreaks>
  <ignoredErrors>
    <ignoredError sqref="K14:K37 K44:K45 K46:K51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49"/>
  <sheetViews>
    <sheetView zoomScaleNormal="100" workbookViewId="0">
      <selection sqref="A1:W1"/>
    </sheetView>
  </sheetViews>
  <sheetFormatPr defaultColWidth="11.54296875" defaultRowHeight="14.5" x14ac:dyDescent="0.35"/>
  <cols>
    <col min="1" max="1" width="32.26953125" customWidth="1"/>
    <col min="2" max="23" width="10.7265625" customWidth="1"/>
    <col min="199" max="199" width="51.54296875" customWidth="1"/>
    <col min="202" max="202" width="12" customWidth="1"/>
    <col min="455" max="455" width="51.54296875" customWidth="1"/>
    <col min="458" max="458" width="12" customWidth="1"/>
    <col min="711" max="711" width="51.54296875" customWidth="1"/>
    <col min="714" max="714" width="12" customWidth="1"/>
    <col min="967" max="967" width="51.54296875" customWidth="1"/>
    <col min="970" max="970" width="12" customWidth="1"/>
    <col min="1223" max="1223" width="51.54296875" customWidth="1"/>
    <col min="1226" max="1226" width="12" customWidth="1"/>
    <col min="1479" max="1479" width="51.54296875" customWidth="1"/>
    <col min="1482" max="1482" width="12" customWidth="1"/>
    <col min="1735" max="1735" width="51.54296875" customWidth="1"/>
    <col min="1738" max="1738" width="12" customWidth="1"/>
    <col min="1991" max="1991" width="51.54296875" customWidth="1"/>
    <col min="1994" max="1994" width="12" customWidth="1"/>
    <col min="2247" max="2247" width="51.54296875" customWidth="1"/>
    <col min="2250" max="2250" width="12" customWidth="1"/>
    <col min="2503" max="2503" width="51.54296875" customWidth="1"/>
    <col min="2506" max="2506" width="12" customWidth="1"/>
    <col min="2759" max="2759" width="51.54296875" customWidth="1"/>
    <col min="2762" max="2762" width="12" customWidth="1"/>
    <col min="3015" max="3015" width="51.54296875" customWidth="1"/>
    <col min="3018" max="3018" width="12" customWidth="1"/>
    <col min="3271" max="3271" width="51.54296875" customWidth="1"/>
    <col min="3274" max="3274" width="12" customWidth="1"/>
    <col min="3527" max="3527" width="51.54296875" customWidth="1"/>
    <col min="3530" max="3530" width="12" customWidth="1"/>
    <col min="3783" max="3783" width="51.54296875" customWidth="1"/>
    <col min="3786" max="3786" width="12" customWidth="1"/>
    <col min="4039" max="4039" width="51.54296875" customWidth="1"/>
    <col min="4042" max="4042" width="12" customWidth="1"/>
    <col min="4295" max="4295" width="51.54296875" customWidth="1"/>
    <col min="4298" max="4298" width="12" customWidth="1"/>
    <col min="4551" max="4551" width="51.54296875" customWidth="1"/>
    <col min="4554" max="4554" width="12" customWidth="1"/>
    <col min="4807" max="4807" width="51.54296875" customWidth="1"/>
    <col min="4810" max="4810" width="12" customWidth="1"/>
    <col min="5063" max="5063" width="51.54296875" customWidth="1"/>
    <col min="5066" max="5066" width="12" customWidth="1"/>
    <col min="5319" max="5319" width="51.54296875" customWidth="1"/>
    <col min="5322" max="5322" width="12" customWidth="1"/>
    <col min="5575" max="5575" width="51.54296875" customWidth="1"/>
    <col min="5578" max="5578" width="12" customWidth="1"/>
    <col min="5831" max="5831" width="51.54296875" customWidth="1"/>
    <col min="5834" max="5834" width="12" customWidth="1"/>
    <col min="6087" max="6087" width="51.54296875" customWidth="1"/>
    <col min="6090" max="6090" width="12" customWidth="1"/>
    <col min="6343" max="6343" width="51.54296875" customWidth="1"/>
    <col min="6346" max="6346" width="12" customWidth="1"/>
    <col min="6599" max="6599" width="51.54296875" customWidth="1"/>
    <col min="6602" max="6602" width="12" customWidth="1"/>
    <col min="6855" max="6855" width="51.54296875" customWidth="1"/>
    <col min="6858" max="6858" width="12" customWidth="1"/>
    <col min="7111" max="7111" width="51.54296875" customWidth="1"/>
    <col min="7114" max="7114" width="12" customWidth="1"/>
    <col min="7367" max="7367" width="51.54296875" customWidth="1"/>
    <col min="7370" max="7370" width="12" customWidth="1"/>
    <col min="7623" max="7623" width="51.54296875" customWidth="1"/>
    <col min="7626" max="7626" width="12" customWidth="1"/>
    <col min="7879" max="7879" width="51.54296875" customWidth="1"/>
    <col min="7882" max="7882" width="12" customWidth="1"/>
    <col min="8135" max="8135" width="51.54296875" customWidth="1"/>
    <col min="8138" max="8138" width="12" customWidth="1"/>
    <col min="8391" max="8391" width="51.54296875" customWidth="1"/>
    <col min="8394" max="8394" width="12" customWidth="1"/>
    <col min="8647" max="8647" width="51.54296875" customWidth="1"/>
    <col min="8650" max="8650" width="12" customWidth="1"/>
    <col min="8903" max="8903" width="51.54296875" customWidth="1"/>
    <col min="8906" max="8906" width="12" customWidth="1"/>
    <col min="9159" max="9159" width="51.54296875" customWidth="1"/>
    <col min="9162" max="9162" width="12" customWidth="1"/>
    <col min="9415" max="9415" width="51.54296875" customWidth="1"/>
    <col min="9418" max="9418" width="12" customWidth="1"/>
    <col min="9671" max="9671" width="51.54296875" customWidth="1"/>
    <col min="9674" max="9674" width="12" customWidth="1"/>
    <col min="9927" max="9927" width="51.54296875" customWidth="1"/>
    <col min="9930" max="9930" width="12" customWidth="1"/>
    <col min="10183" max="10183" width="51.54296875" customWidth="1"/>
    <col min="10186" max="10186" width="12" customWidth="1"/>
    <col min="10439" max="10439" width="51.54296875" customWidth="1"/>
    <col min="10442" max="10442" width="12" customWidth="1"/>
    <col min="10695" max="10695" width="51.54296875" customWidth="1"/>
    <col min="10698" max="10698" width="12" customWidth="1"/>
    <col min="10951" max="10951" width="51.54296875" customWidth="1"/>
    <col min="10954" max="10954" width="12" customWidth="1"/>
    <col min="11207" max="11207" width="51.54296875" customWidth="1"/>
    <col min="11210" max="11210" width="12" customWidth="1"/>
    <col min="11463" max="11463" width="51.54296875" customWidth="1"/>
    <col min="11466" max="11466" width="12" customWidth="1"/>
    <col min="11719" max="11719" width="51.54296875" customWidth="1"/>
    <col min="11722" max="11722" width="12" customWidth="1"/>
    <col min="11975" max="11975" width="51.54296875" customWidth="1"/>
    <col min="11978" max="11978" width="12" customWidth="1"/>
    <col min="12231" max="12231" width="51.54296875" customWidth="1"/>
    <col min="12234" max="12234" width="12" customWidth="1"/>
    <col min="12487" max="12487" width="51.54296875" customWidth="1"/>
    <col min="12490" max="12490" width="12" customWidth="1"/>
    <col min="12743" max="12743" width="51.54296875" customWidth="1"/>
    <col min="12746" max="12746" width="12" customWidth="1"/>
    <col min="12999" max="12999" width="51.54296875" customWidth="1"/>
    <col min="13002" max="13002" width="12" customWidth="1"/>
    <col min="13255" max="13255" width="51.54296875" customWidth="1"/>
    <col min="13258" max="13258" width="12" customWidth="1"/>
    <col min="13511" max="13511" width="51.54296875" customWidth="1"/>
    <col min="13514" max="13514" width="12" customWidth="1"/>
    <col min="13767" max="13767" width="51.54296875" customWidth="1"/>
    <col min="13770" max="13770" width="12" customWidth="1"/>
    <col min="14023" max="14023" width="51.54296875" customWidth="1"/>
    <col min="14026" max="14026" width="12" customWidth="1"/>
    <col min="14279" max="14279" width="51.54296875" customWidth="1"/>
    <col min="14282" max="14282" width="12" customWidth="1"/>
    <col min="14535" max="14535" width="51.54296875" customWidth="1"/>
    <col min="14538" max="14538" width="12" customWidth="1"/>
    <col min="14791" max="14791" width="51.54296875" customWidth="1"/>
    <col min="14794" max="14794" width="12" customWidth="1"/>
    <col min="15047" max="15047" width="51.54296875" customWidth="1"/>
    <col min="15050" max="15050" width="12" customWidth="1"/>
    <col min="15303" max="15303" width="51.54296875" customWidth="1"/>
    <col min="15306" max="15306" width="12" customWidth="1"/>
    <col min="15559" max="15559" width="51.54296875" customWidth="1"/>
    <col min="15562" max="15562" width="12" customWidth="1"/>
    <col min="15815" max="15815" width="51.54296875" customWidth="1"/>
    <col min="15818" max="15818" width="12" customWidth="1"/>
    <col min="16071" max="16071" width="51.54296875" customWidth="1"/>
    <col min="16074" max="16074" width="12" customWidth="1"/>
  </cols>
  <sheetData>
    <row r="1" spans="1:24" ht="75" customHeight="1" x14ac:dyDescent="0.3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</row>
    <row r="2" spans="1:24" ht="15" customHeight="1" x14ac:dyDescent="0.35">
      <c r="A2" s="146" t="str">
        <f>+Contents!A2</f>
        <v>Statistics about corporate insolvency in Australia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4" ht="25" customHeight="1" x14ac:dyDescent="0.35">
      <c r="A3" s="151" t="str">
        <f>Contents!A3</f>
        <v>Released: January 2023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</row>
    <row r="4" spans="1:24" ht="27.75" customHeight="1" x14ac:dyDescent="0.35">
      <c r="A4" s="152" t="s">
        <v>212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</row>
    <row r="5" spans="1:24" ht="15" customHeight="1" x14ac:dyDescent="0.35">
      <c r="A5" s="149" t="s">
        <v>68</v>
      </c>
      <c r="B5" s="148" t="s">
        <v>147</v>
      </c>
      <c r="C5" s="148"/>
      <c r="D5" s="148"/>
      <c r="E5" s="148"/>
      <c r="F5" s="148"/>
      <c r="G5" s="148"/>
      <c r="H5" s="148"/>
      <c r="I5" s="148"/>
      <c r="J5" s="148"/>
      <c r="K5" s="148" t="s">
        <v>148</v>
      </c>
      <c r="L5" s="148"/>
      <c r="M5" s="148"/>
      <c r="N5" s="148"/>
      <c r="O5" s="148"/>
      <c r="P5" s="148" t="s">
        <v>149</v>
      </c>
      <c r="Q5" s="148"/>
      <c r="R5" s="148"/>
      <c r="S5" s="148"/>
      <c r="T5" s="148"/>
      <c r="U5" s="148"/>
      <c r="V5" s="148"/>
      <c r="W5" s="158" t="s">
        <v>71</v>
      </c>
    </row>
    <row r="6" spans="1:24" ht="34.5" customHeight="1" x14ac:dyDescent="0.35">
      <c r="A6" s="149"/>
      <c r="B6" s="58" t="s">
        <v>65</v>
      </c>
      <c r="C6" s="58" t="s">
        <v>102</v>
      </c>
      <c r="D6" s="58" t="s">
        <v>103</v>
      </c>
      <c r="E6" s="58" t="s">
        <v>104</v>
      </c>
      <c r="F6" s="58" t="s">
        <v>105</v>
      </c>
      <c r="G6" s="58" t="s">
        <v>106</v>
      </c>
      <c r="H6" s="58" t="s">
        <v>107</v>
      </c>
      <c r="I6" s="58" t="s">
        <v>108</v>
      </c>
      <c r="J6" s="62" t="s">
        <v>66</v>
      </c>
      <c r="K6" s="61" t="s">
        <v>109</v>
      </c>
      <c r="L6" s="58" t="s">
        <v>110</v>
      </c>
      <c r="M6" s="58" t="s">
        <v>111</v>
      </c>
      <c r="N6" s="58" t="s">
        <v>101</v>
      </c>
      <c r="O6" s="62" t="s">
        <v>112</v>
      </c>
      <c r="P6" s="61" t="s">
        <v>113</v>
      </c>
      <c r="Q6" s="58" t="s">
        <v>114</v>
      </c>
      <c r="R6" s="58" t="s">
        <v>115</v>
      </c>
      <c r="S6" s="58" t="s">
        <v>116</v>
      </c>
      <c r="T6" s="58" t="s">
        <v>111</v>
      </c>
      <c r="U6" s="58" t="s">
        <v>101</v>
      </c>
      <c r="V6" s="62" t="s">
        <v>112</v>
      </c>
      <c r="W6" s="161"/>
    </row>
    <row r="7" spans="1:24" x14ac:dyDescent="0.35">
      <c r="A7" s="9" t="s">
        <v>3</v>
      </c>
      <c r="B7" s="99">
        <v>316</v>
      </c>
      <c r="C7" s="99">
        <v>224</v>
      </c>
      <c r="D7" s="99">
        <v>122</v>
      </c>
      <c r="E7" s="99">
        <v>39</v>
      </c>
      <c r="F7" s="99">
        <v>49</v>
      </c>
      <c r="G7" s="99">
        <v>63</v>
      </c>
      <c r="H7" s="99">
        <v>41</v>
      </c>
      <c r="I7" s="99">
        <v>26</v>
      </c>
      <c r="J7" s="104">
        <v>0</v>
      </c>
      <c r="K7" s="106">
        <v>342</v>
      </c>
      <c r="L7" s="106">
        <v>399</v>
      </c>
      <c r="M7" s="106">
        <v>123</v>
      </c>
      <c r="N7" s="106">
        <v>10</v>
      </c>
      <c r="O7" s="107">
        <v>6</v>
      </c>
      <c r="P7" s="106">
        <v>62</v>
      </c>
      <c r="Q7" s="106">
        <v>295</v>
      </c>
      <c r="R7" s="106">
        <v>217</v>
      </c>
      <c r="S7" s="106">
        <v>181</v>
      </c>
      <c r="T7" s="106">
        <v>109</v>
      </c>
      <c r="U7" s="106">
        <v>10</v>
      </c>
      <c r="V7" s="107">
        <v>6</v>
      </c>
      <c r="W7" s="14">
        <f>SUM(P7:V7)</f>
        <v>880</v>
      </c>
      <c r="X7" s="29"/>
    </row>
    <row r="8" spans="1:24" x14ac:dyDescent="0.35">
      <c r="A8" s="9" t="s">
        <v>145</v>
      </c>
      <c r="B8" s="99">
        <v>16</v>
      </c>
      <c r="C8" s="99">
        <v>5</v>
      </c>
      <c r="D8" s="99">
        <v>3</v>
      </c>
      <c r="E8" s="99">
        <v>2</v>
      </c>
      <c r="F8" s="99">
        <v>3</v>
      </c>
      <c r="G8" s="99">
        <v>4</v>
      </c>
      <c r="H8" s="99">
        <v>2</v>
      </c>
      <c r="I8" s="99">
        <v>4</v>
      </c>
      <c r="J8" s="104">
        <v>0</v>
      </c>
      <c r="K8" s="106">
        <v>18</v>
      </c>
      <c r="L8" s="106">
        <v>6</v>
      </c>
      <c r="M8" s="106">
        <v>13</v>
      </c>
      <c r="N8" s="106">
        <v>1</v>
      </c>
      <c r="O8" s="107">
        <v>1</v>
      </c>
      <c r="P8" s="106">
        <v>1</v>
      </c>
      <c r="Q8" s="106">
        <v>19</v>
      </c>
      <c r="R8" s="106">
        <v>3</v>
      </c>
      <c r="S8" s="106">
        <v>4</v>
      </c>
      <c r="T8" s="106">
        <v>10</v>
      </c>
      <c r="U8" s="106">
        <v>1</v>
      </c>
      <c r="V8" s="107">
        <v>1</v>
      </c>
      <c r="W8" s="14">
        <f t="shared" ref="W8:W30" si="0">SUM(P8:V8)</f>
        <v>39</v>
      </c>
      <c r="X8" s="29"/>
    </row>
    <row r="9" spans="1:24" x14ac:dyDescent="0.35">
      <c r="A9" s="9" t="s">
        <v>4</v>
      </c>
      <c r="B9" s="99">
        <v>36</v>
      </c>
      <c r="C9" s="99">
        <v>12</v>
      </c>
      <c r="D9" s="99">
        <v>7</v>
      </c>
      <c r="E9" s="99">
        <v>4</v>
      </c>
      <c r="F9" s="99">
        <v>6</v>
      </c>
      <c r="G9" s="99">
        <v>8</v>
      </c>
      <c r="H9" s="99">
        <v>6</v>
      </c>
      <c r="I9" s="99">
        <v>15</v>
      </c>
      <c r="J9" s="104">
        <v>1</v>
      </c>
      <c r="K9" s="108">
        <v>37</v>
      </c>
      <c r="L9" s="108">
        <v>32</v>
      </c>
      <c r="M9" s="108">
        <v>16</v>
      </c>
      <c r="N9" s="108">
        <v>3</v>
      </c>
      <c r="O9" s="107">
        <v>7</v>
      </c>
      <c r="P9" s="108">
        <v>18</v>
      </c>
      <c r="Q9" s="108">
        <v>29</v>
      </c>
      <c r="R9" s="108">
        <v>12</v>
      </c>
      <c r="S9" s="108">
        <v>15</v>
      </c>
      <c r="T9" s="108">
        <v>12</v>
      </c>
      <c r="U9" s="108">
        <v>3</v>
      </c>
      <c r="V9" s="107">
        <v>6</v>
      </c>
      <c r="W9" s="14">
        <f t="shared" si="0"/>
        <v>95</v>
      </c>
      <c r="X9" s="29"/>
    </row>
    <row r="10" spans="1:24" x14ac:dyDescent="0.35">
      <c r="A10" s="9" t="s">
        <v>5</v>
      </c>
      <c r="B10" s="99">
        <v>17</v>
      </c>
      <c r="C10" s="99">
        <v>16</v>
      </c>
      <c r="D10" s="99">
        <v>7</v>
      </c>
      <c r="E10" s="99">
        <v>0</v>
      </c>
      <c r="F10" s="99">
        <v>1</v>
      </c>
      <c r="G10" s="99">
        <v>3</v>
      </c>
      <c r="H10" s="99">
        <v>2</v>
      </c>
      <c r="I10" s="99">
        <v>7</v>
      </c>
      <c r="J10" s="104">
        <v>0</v>
      </c>
      <c r="K10" s="106">
        <v>20</v>
      </c>
      <c r="L10" s="106">
        <v>17</v>
      </c>
      <c r="M10" s="106">
        <v>11</v>
      </c>
      <c r="N10" s="106">
        <v>2</v>
      </c>
      <c r="O10" s="107">
        <v>3</v>
      </c>
      <c r="P10" s="106">
        <v>7</v>
      </c>
      <c r="Q10" s="106">
        <v>15</v>
      </c>
      <c r="R10" s="106">
        <v>10</v>
      </c>
      <c r="S10" s="106">
        <v>8</v>
      </c>
      <c r="T10" s="106">
        <v>8</v>
      </c>
      <c r="U10" s="106">
        <v>2</v>
      </c>
      <c r="V10" s="107">
        <v>3</v>
      </c>
      <c r="W10" s="14">
        <f t="shared" si="0"/>
        <v>53</v>
      </c>
      <c r="X10" s="29"/>
    </row>
    <row r="11" spans="1:24" ht="13.15" customHeight="1" x14ac:dyDescent="0.35">
      <c r="A11" s="9" t="s">
        <v>0</v>
      </c>
      <c r="B11" s="99">
        <v>466</v>
      </c>
      <c r="C11" s="99">
        <v>293</v>
      </c>
      <c r="D11" s="99">
        <v>131</v>
      </c>
      <c r="E11" s="99">
        <v>70</v>
      </c>
      <c r="F11" s="99">
        <v>91</v>
      </c>
      <c r="G11" s="99">
        <v>101</v>
      </c>
      <c r="H11" s="99">
        <v>93</v>
      </c>
      <c r="I11" s="99">
        <v>134</v>
      </c>
      <c r="J11" s="104">
        <v>6</v>
      </c>
      <c r="K11" s="106">
        <v>514</v>
      </c>
      <c r="L11" s="106">
        <v>467</v>
      </c>
      <c r="M11" s="106">
        <v>321</v>
      </c>
      <c r="N11" s="106">
        <v>47</v>
      </c>
      <c r="O11" s="107">
        <v>36</v>
      </c>
      <c r="P11" s="106">
        <v>142</v>
      </c>
      <c r="Q11" s="106">
        <v>426</v>
      </c>
      <c r="R11" s="106">
        <v>253</v>
      </c>
      <c r="S11" s="106">
        <v>200</v>
      </c>
      <c r="T11" s="106">
        <v>296</v>
      </c>
      <c r="U11" s="106">
        <v>38</v>
      </c>
      <c r="V11" s="107">
        <v>30</v>
      </c>
      <c r="W11" s="14">
        <f t="shared" si="0"/>
        <v>1385</v>
      </c>
      <c r="X11" s="29"/>
    </row>
    <row r="12" spans="1:24" x14ac:dyDescent="0.35">
      <c r="A12" s="9" t="s">
        <v>6</v>
      </c>
      <c r="B12" s="99">
        <v>22</v>
      </c>
      <c r="C12" s="99">
        <v>14</v>
      </c>
      <c r="D12" s="99">
        <v>2</v>
      </c>
      <c r="E12" s="99">
        <v>2</v>
      </c>
      <c r="F12" s="99">
        <v>5</v>
      </c>
      <c r="G12" s="99">
        <v>7</v>
      </c>
      <c r="H12" s="99">
        <v>3</v>
      </c>
      <c r="I12" s="99">
        <v>7</v>
      </c>
      <c r="J12" s="104">
        <v>0</v>
      </c>
      <c r="K12" s="106">
        <v>17</v>
      </c>
      <c r="L12" s="106">
        <v>20</v>
      </c>
      <c r="M12" s="106">
        <v>22</v>
      </c>
      <c r="N12" s="106">
        <v>2</v>
      </c>
      <c r="O12" s="107">
        <v>1</v>
      </c>
      <c r="P12" s="106">
        <v>4</v>
      </c>
      <c r="Q12" s="106">
        <v>16</v>
      </c>
      <c r="R12" s="106">
        <v>9</v>
      </c>
      <c r="S12" s="106">
        <v>9</v>
      </c>
      <c r="T12" s="106">
        <v>21</v>
      </c>
      <c r="U12" s="106">
        <v>2</v>
      </c>
      <c r="V12" s="107">
        <v>1</v>
      </c>
      <c r="W12" s="14">
        <f t="shared" si="0"/>
        <v>62</v>
      </c>
      <c r="X12" s="29"/>
    </row>
    <row r="13" spans="1:24" x14ac:dyDescent="0.35">
      <c r="A13" s="9" t="s">
        <v>7</v>
      </c>
      <c r="B13" s="99">
        <v>30</v>
      </c>
      <c r="C13" s="99">
        <v>26</v>
      </c>
      <c r="D13" s="99">
        <v>10</v>
      </c>
      <c r="E13" s="99">
        <v>2</v>
      </c>
      <c r="F13" s="99">
        <v>8</v>
      </c>
      <c r="G13" s="99">
        <v>9</v>
      </c>
      <c r="H13" s="99">
        <v>11</v>
      </c>
      <c r="I13" s="99">
        <v>18</v>
      </c>
      <c r="J13" s="104">
        <v>1</v>
      </c>
      <c r="K13" s="106">
        <v>37</v>
      </c>
      <c r="L13" s="106">
        <v>36</v>
      </c>
      <c r="M13" s="106">
        <v>25</v>
      </c>
      <c r="N13" s="106">
        <v>10</v>
      </c>
      <c r="O13" s="107">
        <v>7</v>
      </c>
      <c r="P13" s="106">
        <v>8</v>
      </c>
      <c r="Q13" s="106">
        <v>31</v>
      </c>
      <c r="R13" s="106">
        <v>19</v>
      </c>
      <c r="S13" s="106">
        <v>21</v>
      </c>
      <c r="T13" s="106">
        <v>19</v>
      </c>
      <c r="U13" s="106">
        <v>11</v>
      </c>
      <c r="V13" s="107">
        <v>6</v>
      </c>
      <c r="W13" s="14">
        <f t="shared" si="0"/>
        <v>115</v>
      </c>
      <c r="X13" s="29"/>
    </row>
    <row r="14" spans="1:24" x14ac:dyDescent="0.35">
      <c r="A14" s="9" t="s">
        <v>96</v>
      </c>
      <c r="B14" s="99">
        <v>10</v>
      </c>
      <c r="C14" s="99">
        <v>0</v>
      </c>
      <c r="D14" s="99">
        <v>1</v>
      </c>
      <c r="E14" s="99">
        <v>0</v>
      </c>
      <c r="F14" s="99">
        <v>1</v>
      </c>
      <c r="G14" s="99">
        <v>2</v>
      </c>
      <c r="H14" s="99">
        <v>0</v>
      </c>
      <c r="I14" s="99">
        <v>4</v>
      </c>
      <c r="J14" s="104">
        <v>3</v>
      </c>
      <c r="K14" s="106">
        <v>3</v>
      </c>
      <c r="L14" s="106">
        <v>6</v>
      </c>
      <c r="M14" s="106">
        <v>4</v>
      </c>
      <c r="N14" s="106">
        <v>2</v>
      </c>
      <c r="O14" s="107">
        <v>6</v>
      </c>
      <c r="P14" s="106">
        <v>0</v>
      </c>
      <c r="Q14" s="106">
        <v>3</v>
      </c>
      <c r="R14" s="106">
        <v>2</v>
      </c>
      <c r="S14" s="106">
        <v>4</v>
      </c>
      <c r="T14" s="106">
        <v>4</v>
      </c>
      <c r="U14" s="106">
        <v>3</v>
      </c>
      <c r="V14" s="107">
        <v>5</v>
      </c>
      <c r="W14" s="14">
        <f t="shared" si="0"/>
        <v>21</v>
      </c>
      <c r="X14" s="29"/>
    </row>
    <row r="15" spans="1:24" x14ac:dyDescent="0.35">
      <c r="A15" s="9" t="s">
        <v>166</v>
      </c>
      <c r="B15" s="99">
        <v>1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104">
        <v>0</v>
      </c>
      <c r="K15" s="106">
        <v>0</v>
      </c>
      <c r="L15" s="106">
        <v>1</v>
      </c>
      <c r="M15" s="106">
        <v>0</v>
      </c>
      <c r="N15" s="109">
        <v>0</v>
      </c>
      <c r="O15" s="110">
        <v>0</v>
      </c>
      <c r="P15" s="106">
        <v>0</v>
      </c>
      <c r="Q15" s="106">
        <v>0</v>
      </c>
      <c r="R15" s="106">
        <v>0</v>
      </c>
      <c r="S15" s="106">
        <v>1</v>
      </c>
      <c r="T15" s="106">
        <v>0</v>
      </c>
      <c r="U15" s="106">
        <v>0</v>
      </c>
      <c r="V15" s="107">
        <v>0</v>
      </c>
      <c r="W15" s="14">
        <f t="shared" si="0"/>
        <v>1</v>
      </c>
      <c r="X15" s="29"/>
    </row>
    <row r="16" spans="1:24" x14ac:dyDescent="0.35">
      <c r="A16" s="9" t="s">
        <v>97</v>
      </c>
      <c r="B16" s="99">
        <v>1</v>
      </c>
      <c r="C16" s="99">
        <v>0</v>
      </c>
      <c r="D16" s="99">
        <v>1</v>
      </c>
      <c r="E16" s="99">
        <v>0</v>
      </c>
      <c r="F16" s="99">
        <v>0</v>
      </c>
      <c r="G16" s="99">
        <v>1</v>
      </c>
      <c r="H16" s="99">
        <v>1</v>
      </c>
      <c r="I16" s="99">
        <v>1</v>
      </c>
      <c r="J16" s="104">
        <v>0</v>
      </c>
      <c r="K16" s="106">
        <v>2</v>
      </c>
      <c r="L16" s="106">
        <v>1</v>
      </c>
      <c r="M16" s="106">
        <v>2</v>
      </c>
      <c r="N16" s="106">
        <v>0</v>
      </c>
      <c r="O16" s="107">
        <v>0</v>
      </c>
      <c r="P16" s="106">
        <v>0</v>
      </c>
      <c r="Q16" s="106">
        <v>2</v>
      </c>
      <c r="R16" s="106">
        <v>0</v>
      </c>
      <c r="S16" s="106">
        <v>2</v>
      </c>
      <c r="T16" s="106">
        <v>1</v>
      </c>
      <c r="U16" s="106">
        <v>0</v>
      </c>
      <c r="V16" s="107">
        <v>0</v>
      </c>
      <c r="W16" s="14">
        <f t="shared" si="0"/>
        <v>5</v>
      </c>
      <c r="X16" s="29"/>
    </row>
    <row r="17" spans="1:24" x14ac:dyDescent="0.35">
      <c r="A17" s="9" t="s">
        <v>98</v>
      </c>
      <c r="B17" s="99">
        <v>12</v>
      </c>
      <c r="C17" s="99">
        <v>2</v>
      </c>
      <c r="D17" s="99">
        <v>1</v>
      </c>
      <c r="E17" s="99">
        <v>0</v>
      </c>
      <c r="F17" s="99">
        <v>1</v>
      </c>
      <c r="G17" s="99">
        <v>2</v>
      </c>
      <c r="H17" s="99">
        <v>3</v>
      </c>
      <c r="I17" s="99">
        <v>3</v>
      </c>
      <c r="J17" s="104">
        <v>1</v>
      </c>
      <c r="K17" s="106">
        <v>8</v>
      </c>
      <c r="L17" s="106">
        <v>3</v>
      </c>
      <c r="M17" s="106">
        <v>6</v>
      </c>
      <c r="N17" s="106">
        <v>2</v>
      </c>
      <c r="O17" s="107">
        <v>6</v>
      </c>
      <c r="P17" s="106">
        <v>4</v>
      </c>
      <c r="Q17" s="106">
        <v>5</v>
      </c>
      <c r="R17" s="106">
        <v>0</v>
      </c>
      <c r="S17" s="106">
        <v>3</v>
      </c>
      <c r="T17" s="106">
        <v>6</v>
      </c>
      <c r="U17" s="106">
        <v>2</v>
      </c>
      <c r="V17" s="107">
        <v>5</v>
      </c>
      <c r="W17" s="14">
        <f t="shared" si="0"/>
        <v>25</v>
      </c>
      <c r="X17" s="29"/>
    </row>
    <row r="18" spans="1:24" x14ac:dyDescent="0.35">
      <c r="A18" s="9" t="s">
        <v>99</v>
      </c>
      <c r="B18" s="99">
        <v>27</v>
      </c>
      <c r="C18" s="99">
        <v>23</v>
      </c>
      <c r="D18" s="99">
        <v>5</v>
      </c>
      <c r="E18" s="99">
        <v>3</v>
      </c>
      <c r="F18" s="99">
        <v>2</v>
      </c>
      <c r="G18" s="99">
        <v>3</v>
      </c>
      <c r="H18" s="99">
        <v>4</v>
      </c>
      <c r="I18" s="99">
        <v>13</v>
      </c>
      <c r="J18" s="104">
        <v>0</v>
      </c>
      <c r="K18" s="108">
        <v>25</v>
      </c>
      <c r="L18" s="108">
        <v>28</v>
      </c>
      <c r="M18" s="108">
        <v>21</v>
      </c>
      <c r="N18" s="108">
        <v>4</v>
      </c>
      <c r="O18" s="107">
        <v>2</v>
      </c>
      <c r="P18" s="108">
        <v>9</v>
      </c>
      <c r="Q18" s="108">
        <v>19</v>
      </c>
      <c r="R18" s="108">
        <v>17</v>
      </c>
      <c r="S18" s="108">
        <v>10</v>
      </c>
      <c r="T18" s="108">
        <v>20</v>
      </c>
      <c r="U18" s="108">
        <v>3</v>
      </c>
      <c r="V18" s="107">
        <v>2</v>
      </c>
      <c r="W18" s="14">
        <f t="shared" si="0"/>
        <v>80</v>
      </c>
      <c r="X18" s="29"/>
    </row>
    <row r="19" spans="1:24" x14ac:dyDescent="0.35">
      <c r="A19" s="9" t="s">
        <v>100</v>
      </c>
      <c r="B19" s="99">
        <v>3</v>
      </c>
      <c r="C19" s="99">
        <v>0</v>
      </c>
      <c r="D19" s="99">
        <v>1</v>
      </c>
      <c r="E19" s="99">
        <v>0</v>
      </c>
      <c r="F19" s="99">
        <v>0</v>
      </c>
      <c r="G19" s="99">
        <v>0</v>
      </c>
      <c r="H19" s="99">
        <v>0</v>
      </c>
      <c r="I19" s="99">
        <v>1</v>
      </c>
      <c r="J19" s="104">
        <v>0</v>
      </c>
      <c r="K19" s="108">
        <v>4</v>
      </c>
      <c r="L19" s="108">
        <v>0</v>
      </c>
      <c r="M19" s="108">
        <v>0</v>
      </c>
      <c r="N19" s="108">
        <v>1</v>
      </c>
      <c r="O19" s="107">
        <v>0</v>
      </c>
      <c r="P19" s="108">
        <v>2</v>
      </c>
      <c r="Q19" s="108">
        <v>2</v>
      </c>
      <c r="R19" s="108">
        <v>0</v>
      </c>
      <c r="S19" s="108">
        <v>0</v>
      </c>
      <c r="T19" s="108">
        <v>0</v>
      </c>
      <c r="U19" s="108">
        <v>1</v>
      </c>
      <c r="V19" s="107">
        <v>0</v>
      </c>
      <c r="W19" s="14">
        <f t="shared" si="0"/>
        <v>5</v>
      </c>
      <c r="X19" s="29"/>
    </row>
    <row r="20" spans="1:24" x14ac:dyDescent="0.35">
      <c r="A20" s="9" t="s">
        <v>8</v>
      </c>
      <c r="B20" s="99">
        <v>17</v>
      </c>
      <c r="C20" s="99">
        <v>13</v>
      </c>
      <c r="D20" s="99">
        <v>10</v>
      </c>
      <c r="E20" s="99">
        <v>2</v>
      </c>
      <c r="F20" s="99">
        <v>5</v>
      </c>
      <c r="G20" s="99">
        <v>1</v>
      </c>
      <c r="H20" s="99">
        <v>7</v>
      </c>
      <c r="I20" s="99">
        <v>10</v>
      </c>
      <c r="J20" s="104">
        <v>0</v>
      </c>
      <c r="K20" s="108">
        <v>23</v>
      </c>
      <c r="L20" s="108">
        <v>23</v>
      </c>
      <c r="M20" s="108">
        <v>12</v>
      </c>
      <c r="N20" s="108">
        <v>5</v>
      </c>
      <c r="O20" s="107">
        <v>2</v>
      </c>
      <c r="P20" s="108">
        <v>4</v>
      </c>
      <c r="Q20" s="108">
        <v>23</v>
      </c>
      <c r="R20" s="108">
        <v>13</v>
      </c>
      <c r="S20" s="108">
        <v>7</v>
      </c>
      <c r="T20" s="108">
        <v>11</v>
      </c>
      <c r="U20" s="108">
        <v>6</v>
      </c>
      <c r="V20" s="107">
        <v>1</v>
      </c>
      <c r="W20" s="14">
        <f t="shared" si="0"/>
        <v>65</v>
      </c>
      <c r="X20" s="29"/>
    </row>
    <row r="21" spans="1:24" x14ac:dyDescent="0.35">
      <c r="A21" s="9" t="s">
        <v>9</v>
      </c>
      <c r="B21" s="99">
        <v>22</v>
      </c>
      <c r="C21" s="99">
        <v>17</v>
      </c>
      <c r="D21" s="99">
        <v>7</v>
      </c>
      <c r="E21" s="99">
        <v>3</v>
      </c>
      <c r="F21" s="99">
        <v>14</v>
      </c>
      <c r="G21" s="99">
        <v>7</v>
      </c>
      <c r="H21" s="99">
        <v>5</v>
      </c>
      <c r="I21" s="99">
        <v>8</v>
      </c>
      <c r="J21" s="104">
        <v>0</v>
      </c>
      <c r="K21" s="106">
        <v>23</v>
      </c>
      <c r="L21" s="106">
        <v>40</v>
      </c>
      <c r="M21" s="106">
        <v>20</v>
      </c>
      <c r="N21" s="106">
        <v>0</v>
      </c>
      <c r="O21" s="107">
        <v>0</v>
      </c>
      <c r="P21" s="106">
        <v>6</v>
      </c>
      <c r="Q21" s="106">
        <v>20</v>
      </c>
      <c r="R21" s="106">
        <v>23</v>
      </c>
      <c r="S21" s="106">
        <v>14</v>
      </c>
      <c r="T21" s="106">
        <v>20</v>
      </c>
      <c r="U21" s="106">
        <v>0</v>
      </c>
      <c r="V21" s="107">
        <v>0</v>
      </c>
      <c r="W21" s="14">
        <f t="shared" si="0"/>
        <v>83</v>
      </c>
      <c r="X21" s="29"/>
    </row>
    <row r="22" spans="1:24" x14ac:dyDescent="0.35">
      <c r="A22" s="9" t="s">
        <v>1</v>
      </c>
      <c r="B22" s="99">
        <v>42</v>
      </c>
      <c r="C22" s="99">
        <v>27</v>
      </c>
      <c r="D22" s="99">
        <v>11</v>
      </c>
      <c r="E22" s="99">
        <v>6</v>
      </c>
      <c r="F22" s="99">
        <v>12</v>
      </c>
      <c r="G22" s="99">
        <v>22</v>
      </c>
      <c r="H22" s="99">
        <v>30</v>
      </c>
      <c r="I22" s="99">
        <v>28</v>
      </c>
      <c r="J22" s="104">
        <v>4</v>
      </c>
      <c r="K22" s="106">
        <v>35</v>
      </c>
      <c r="L22" s="106">
        <v>65</v>
      </c>
      <c r="M22" s="106">
        <v>58</v>
      </c>
      <c r="N22" s="106">
        <v>12</v>
      </c>
      <c r="O22" s="107">
        <v>12</v>
      </c>
      <c r="P22" s="106">
        <v>7</v>
      </c>
      <c r="Q22" s="106">
        <v>35</v>
      </c>
      <c r="R22" s="106">
        <v>26</v>
      </c>
      <c r="S22" s="106">
        <v>43</v>
      </c>
      <c r="T22" s="106">
        <v>51</v>
      </c>
      <c r="U22" s="106">
        <v>11</v>
      </c>
      <c r="V22" s="107">
        <v>9</v>
      </c>
      <c r="W22" s="14">
        <f t="shared" si="0"/>
        <v>182</v>
      </c>
      <c r="X22" s="29"/>
    </row>
    <row r="23" spans="1:24" x14ac:dyDescent="0.35">
      <c r="A23" s="9" t="s">
        <v>2</v>
      </c>
      <c r="B23" s="99">
        <v>20</v>
      </c>
      <c r="C23" s="99">
        <v>9</v>
      </c>
      <c r="D23" s="99">
        <v>1</v>
      </c>
      <c r="E23" s="99">
        <v>2</v>
      </c>
      <c r="F23" s="99">
        <v>3</v>
      </c>
      <c r="G23" s="99">
        <v>3</v>
      </c>
      <c r="H23" s="99">
        <v>3</v>
      </c>
      <c r="I23" s="99">
        <v>8</v>
      </c>
      <c r="J23" s="104">
        <v>4</v>
      </c>
      <c r="K23" s="106">
        <v>8</v>
      </c>
      <c r="L23" s="106">
        <v>13</v>
      </c>
      <c r="M23" s="106">
        <v>9</v>
      </c>
      <c r="N23" s="106">
        <v>4</v>
      </c>
      <c r="O23" s="107">
        <v>19</v>
      </c>
      <c r="P23" s="106">
        <v>4</v>
      </c>
      <c r="Q23" s="106">
        <v>7</v>
      </c>
      <c r="R23" s="106">
        <v>7</v>
      </c>
      <c r="S23" s="106">
        <v>5</v>
      </c>
      <c r="T23" s="106">
        <v>10</v>
      </c>
      <c r="U23" s="106">
        <v>3</v>
      </c>
      <c r="V23" s="107">
        <v>17</v>
      </c>
      <c r="W23" s="14">
        <f t="shared" si="0"/>
        <v>53</v>
      </c>
      <c r="X23" s="29"/>
    </row>
    <row r="24" spans="1:24" x14ac:dyDescent="0.35">
      <c r="A24" s="9" t="s">
        <v>10</v>
      </c>
      <c r="B24" s="99">
        <v>710</v>
      </c>
      <c r="C24" s="99">
        <v>357</v>
      </c>
      <c r="D24" s="99">
        <v>143</v>
      </c>
      <c r="E24" s="99">
        <v>72</v>
      </c>
      <c r="F24" s="99">
        <v>61</v>
      </c>
      <c r="G24" s="99">
        <v>101</v>
      </c>
      <c r="H24" s="99">
        <v>73</v>
      </c>
      <c r="I24" s="99">
        <v>111</v>
      </c>
      <c r="J24" s="104">
        <v>9</v>
      </c>
      <c r="K24" s="106">
        <v>733</v>
      </c>
      <c r="L24" s="106">
        <v>544</v>
      </c>
      <c r="M24" s="106">
        <v>264</v>
      </c>
      <c r="N24" s="106">
        <v>33</v>
      </c>
      <c r="O24" s="107">
        <v>63</v>
      </c>
      <c r="P24" s="106">
        <v>246</v>
      </c>
      <c r="Q24" s="106">
        <v>539</v>
      </c>
      <c r="R24" s="106">
        <v>296</v>
      </c>
      <c r="S24" s="106">
        <v>223</v>
      </c>
      <c r="T24" s="106">
        <v>244</v>
      </c>
      <c r="U24" s="106">
        <v>30</v>
      </c>
      <c r="V24" s="107">
        <v>59</v>
      </c>
      <c r="W24" s="14">
        <f t="shared" si="0"/>
        <v>1637</v>
      </c>
      <c r="X24" s="29"/>
    </row>
    <row r="25" spans="1:24" x14ac:dyDescent="0.35">
      <c r="A25" s="9" t="s">
        <v>11</v>
      </c>
      <c r="B25" s="99">
        <v>34</v>
      </c>
      <c r="C25" s="99">
        <v>14</v>
      </c>
      <c r="D25" s="99">
        <v>10</v>
      </c>
      <c r="E25" s="99">
        <v>7</v>
      </c>
      <c r="F25" s="99">
        <v>2</v>
      </c>
      <c r="G25" s="99">
        <v>6</v>
      </c>
      <c r="H25" s="99">
        <v>11</v>
      </c>
      <c r="I25" s="99">
        <v>16</v>
      </c>
      <c r="J25" s="104">
        <v>1</v>
      </c>
      <c r="K25" s="106">
        <v>40</v>
      </c>
      <c r="L25" s="106">
        <v>29</v>
      </c>
      <c r="M25" s="106">
        <v>24</v>
      </c>
      <c r="N25" s="106">
        <v>6</v>
      </c>
      <c r="O25" s="107">
        <v>2</v>
      </c>
      <c r="P25" s="106">
        <v>12</v>
      </c>
      <c r="Q25" s="106">
        <v>31</v>
      </c>
      <c r="R25" s="106">
        <v>13</v>
      </c>
      <c r="S25" s="106">
        <v>15</v>
      </c>
      <c r="T25" s="106">
        <v>24</v>
      </c>
      <c r="U25" s="106">
        <v>5</v>
      </c>
      <c r="V25" s="107">
        <v>1</v>
      </c>
      <c r="W25" s="14">
        <f t="shared" si="0"/>
        <v>101</v>
      </c>
      <c r="X25" s="29"/>
    </row>
    <row r="26" spans="1:24" x14ac:dyDescent="0.35">
      <c r="A26" s="9" t="s">
        <v>12</v>
      </c>
      <c r="B26" s="99">
        <v>0</v>
      </c>
      <c r="C26" s="99">
        <v>2</v>
      </c>
      <c r="D26" s="99">
        <v>0</v>
      </c>
      <c r="E26" s="99">
        <v>1</v>
      </c>
      <c r="F26" s="99">
        <v>0</v>
      </c>
      <c r="G26" s="99">
        <v>1</v>
      </c>
      <c r="H26" s="99">
        <v>0</v>
      </c>
      <c r="I26" s="99">
        <v>1</v>
      </c>
      <c r="J26" s="104">
        <v>0</v>
      </c>
      <c r="K26" s="106">
        <v>1</v>
      </c>
      <c r="L26" s="106">
        <v>2</v>
      </c>
      <c r="M26" s="106">
        <v>2</v>
      </c>
      <c r="N26" s="106">
        <v>0</v>
      </c>
      <c r="O26" s="107">
        <v>0</v>
      </c>
      <c r="P26" s="106">
        <v>1</v>
      </c>
      <c r="Q26" s="106">
        <v>0</v>
      </c>
      <c r="R26" s="106">
        <v>1</v>
      </c>
      <c r="S26" s="106">
        <v>1</v>
      </c>
      <c r="T26" s="106">
        <v>2</v>
      </c>
      <c r="U26" s="106">
        <v>0</v>
      </c>
      <c r="V26" s="107">
        <v>0</v>
      </c>
      <c r="W26" s="14">
        <f t="shared" si="0"/>
        <v>5</v>
      </c>
      <c r="X26" s="29"/>
    </row>
    <row r="27" spans="1:24" x14ac:dyDescent="0.35">
      <c r="A27" s="9" t="s">
        <v>13</v>
      </c>
      <c r="B27" s="99">
        <v>39</v>
      </c>
      <c r="C27" s="99">
        <v>25</v>
      </c>
      <c r="D27" s="99">
        <v>14</v>
      </c>
      <c r="E27" s="99">
        <v>8</v>
      </c>
      <c r="F27" s="99">
        <v>3</v>
      </c>
      <c r="G27" s="99">
        <v>6</v>
      </c>
      <c r="H27" s="99">
        <v>11</v>
      </c>
      <c r="I27" s="99">
        <v>22</v>
      </c>
      <c r="J27" s="104">
        <v>7</v>
      </c>
      <c r="K27" s="106">
        <v>34</v>
      </c>
      <c r="L27" s="106">
        <v>56</v>
      </c>
      <c r="M27" s="106">
        <v>27</v>
      </c>
      <c r="N27" s="106">
        <v>5</v>
      </c>
      <c r="O27" s="107">
        <v>13</v>
      </c>
      <c r="P27" s="106">
        <v>14</v>
      </c>
      <c r="Q27" s="106">
        <v>33</v>
      </c>
      <c r="R27" s="106">
        <v>30</v>
      </c>
      <c r="S27" s="106">
        <v>23</v>
      </c>
      <c r="T27" s="106">
        <v>20</v>
      </c>
      <c r="U27" s="106">
        <v>5</v>
      </c>
      <c r="V27" s="107">
        <v>10</v>
      </c>
      <c r="W27" s="14">
        <f t="shared" si="0"/>
        <v>135</v>
      </c>
      <c r="X27" s="29"/>
    </row>
    <row r="28" spans="1:24" x14ac:dyDescent="0.35">
      <c r="A28" s="9" t="s">
        <v>14</v>
      </c>
      <c r="B28" s="99">
        <v>127</v>
      </c>
      <c r="C28" s="99">
        <v>94</v>
      </c>
      <c r="D28" s="99">
        <v>41</v>
      </c>
      <c r="E28" s="99">
        <v>27</v>
      </c>
      <c r="F28" s="99">
        <v>24</v>
      </c>
      <c r="G28" s="99">
        <v>34</v>
      </c>
      <c r="H28" s="99">
        <v>32</v>
      </c>
      <c r="I28" s="99">
        <v>42</v>
      </c>
      <c r="J28" s="104">
        <v>1</v>
      </c>
      <c r="K28" s="106">
        <v>139</v>
      </c>
      <c r="L28" s="106">
        <v>173</v>
      </c>
      <c r="M28" s="106">
        <v>85</v>
      </c>
      <c r="N28" s="106">
        <v>12</v>
      </c>
      <c r="O28" s="107">
        <v>13</v>
      </c>
      <c r="P28" s="106">
        <v>25</v>
      </c>
      <c r="Q28" s="106">
        <v>132</v>
      </c>
      <c r="R28" s="106">
        <v>83</v>
      </c>
      <c r="S28" s="106">
        <v>81</v>
      </c>
      <c r="T28" s="106">
        <v>81</v>
      </c>
      <c r="U28" s="106">
        <v>9</v>
      </c>
      <c r="V28" s="107">
        <v>11</v>
      </c>
      <c r="W28" s="14">
        <f t="shared" si="0"/>
        <v>422</v>
      </c>
      <c r="X28" s="29"/>
    </row>
    <row r="29" spans="1:24" x14ac:dyDescent="0.35">
      <c r="A29" s="9" t="s">
        <v>15</v>
      </c>
      <c r="B29" s="99">
        <v>89</v>
      </c>
      <c r="C29" s="99">
        <v>60</v>
      </c>
      <c r="D29" s="99">
        <v>26</v>
      </c>
      <c r="E29" s="99">
        <v>15</v>
      </c>
      <c r="F29" s="99">
        <v>6</v>
      </c>
      <c r="G29" s="99">
        <v>14</v>
      </c>
      <c r="H29" s="99">
        <v>36</v>
      </c>
      <c r="I29" s="99">
        <v>44</v>
      </c>
      <c r="J29" s="104">
        <v>3</v>
      </c>
      <c r="K29" s="106">
        <v>95</v>
      </c>
      <c r="L29" s="106">
        <v>107</v>
      </c>
      <c r="M29" s="106">
        <v>70</v>
      </c>
      <c r="N29" s="106">
        <v>10</v>
      </c>
      <c r="O29" s="107">
        <v>11</v>
      </c>
      <c r="P29" s="106">
        <v>26</v>
      </c>
      <c r="Q29" s="106">
        <v>82</v>
      </c>
      <c r="R29" s="106">
        <v>58</v>
      </c>
      <c r="S29" s="106">
        <v>47</v>
      </c>
      <c r="T29" s="106">
        <v>67</v>
      </c>
      <c r="U29" s="106">
        <v>5</v>
      </c>
      <c r="V29" s="107">
        <v>8</v>
      </c>
      <c r="W29" s="14">
        <f t="shared" si="0"/>
        <v>293</v>
      </c>
      <c r="X29" s="29"/>
    </row>
    <row r="30" spans="1:24" x14ac:dyDescent="0.35">
      <c r="A30" s="9" t="s">
        <v>16</v>
      </c>
      <c r="B30" s="99">
        <v>23</v>
      </c>
      <c r="C30" s="99">
        <v>20</v>
      </c>
      <c r="D30" s="99">
        <v>11</v>
      </c>
      <c r="E30" s="99">
        <v>5</v>
      </c>
      <c r="F30" s="99">
        <v>8</v>
      </c>
      <c r="G30" s="99">
        <v>6</v>
      </c>
      <c r="H30" s="99">
        <v>12</v>
      </c>
      <c r="I30" s="99">
        <v>25</v>
      </c>
      <c r="J30" s="104">
        <v>1</v>
      </c>
      <c r="K30" s="106">
        <v>31</v>
      </c>
      <c r="L30" s="106">
        <v>30</v>
      </c>
      <c r="M30" s="106">
        <v>41</v>
      </c>
      <c r="N30" s="106">
        <v>5</v>
      </c>
      <c r="O30" s="111">
        <v>4</v>
      </c>
      <c r="P30" s="106">
        <v>11</v>
      </c>
      <c r="Q30" s="106">
        <v>23</v>
      </c>
      <c r="R30" s="106">
        <v>15</v>
      </c>
      <c r="S30" s="106">
        <v>16</v>
      </c>
      <c r="T30" s="106">
        <v>38</v>
      </c>
      <c r="U30" s="106">
        <v>5</v>
      </c>
      <c r="V30" s="111">
        <v>3</v>
      </c>
      <c r="W30" s="14">
        <f t="shared" si="0"/>
        <v>111</v>
      </c>
      <c r="X30" s="29"/>
    </row>
    <row r="31" spans="1:24" x14ac:dyDescent="0.35">
      <c r="A31" s="56" t="s">
        <v>17</v>
      </c>
      <c r="B31" s="92">
        <f>SUM(B7:B30)</f>
        <v>2080</v>
      </c>
      <c r="C31" s="92">
        <f t="shared" ref="C31:I31" si="1">SUM(C7:C30)</f>
        <v>1253</v>
      </c>
      <c r="D31" s="92">
        <f t="shared" si="1"/>
        <v>565</v>
      </c>
      <c r="E31" s="92">
        <f t="shared" si="1"/>
        <v>270</v>
      </c>
      <c r="F31" s="92">
        <f t="shared" si="1"/>
        <v>305</v>
      </c>
      <c r="G31" s="92">
        <f t="shared" si="1"/>
        <v>404</v>
      </c>
      <c r="H31" s="92">
        <f t="shared" si="1"/>
        <v>386</v>
      </c>
      <c r="I31" s="92">
        <f t="shared" si="1"/>
        <v>548</v>
      </c>
      <c r="J31" s="92">
        <f>SUM(J7:J30)</f>
        <v>42</v>
      </c>
      <c r="K31" s="102">
        <f t="shared" ref="K31:W31" si="2">SUM(K7:K30)</f>
        <v>2189</v>
      </c>
      <c r="L31" s="92">
        <f t="shared" si="2"/>
        <v>2098</v>
      </c>
      <c r="M31" s="92">
        <f t="shared" si="2"/>
        <v>1176</v>
      </c>
      <c r="N31" s="92">
        <f t="shared" si="2"/>
        <v>176</v>
      </c>
      <c r="O31" s="92">
        <f t="shared" si="2"/>
        <v>214</v>
      </c>
      <c r="P31" s="102">
        <f t="shared" si="2"/>
        <v>613</v>
      </c>
      <c r="Q31" s="92">
        <f t="shared" si="2"/>
        <v>1787</v>
      </c>
      <c r="R31" s="92">
        <f t="shared" si="2"/>
        <v>1107</v>
      </c>
      <c r="S31" s="92">
        <f t="shared" si="2"/>
        <v>933</v>
      </c>
      <c r="T31" s="92">
        <f t="shared" si="2"/>
        <v>1074</v>
      </c>
      <c r="U31" s="92">
        <f t="shared" si="2"/>
        <v>155</v>
      </c>
      <c r="V31" s="92">
        <f t="shared" si="2"/>
        <v>184</v>
      </c>
      <c r="W31" s="102">
        <f t="shared" si="2"/>
        <v>5853</v>
      </c>
      <c r="X31" s="29"/>
    </row>
    <row r="32" spans="1:24" ht="30" customHeight="1" x14ac:dyDescent="0.3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</row>
    <row r="33" spans="1:23" s="29" customFormat="1" x14ac:dyDescent="0.35">
      <c r="A33" s="152" t="s">
        <v>213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</row>
    <row r="34" spans="1:23" s="29" customFormat="1" ht="15" customHeight="1" x14ac:dyDescent="0.35">
      <c r="A34" s="149" t="s">
        <v>69</v>
      </c>
      <c r="B34" s="148" t="s">
        <v>147</v>
      </c>
      <c r="C34" s="148"/>
      <c r="D34" s="148"/>
      <c r="E34" s="148"/>
      <c r="F34" s="148"/>
      <c r="G34" s="148"/>
      <c r="H34" s="148"/>
      <c r="I34" s="148"/>
      <c r="J34" s="148"/>
      <c r="K34" s="148" t="s">
        <v>148</v>
      </c>
      <c r="L34" s="148"/>
      <c r="M34" s="148"/>
      <c r="N34" s="148"/>
      <c r="O34" s="148"/>
      <c r="P34" s="148" t="s">
        <v>149</v>
      </c>
      <c r="Q34" s="148"/>
      <c r="R34" s="148"/>
      <c r="S34" s="148"/>
      <c r="T34" s="148"/>
      <c r="U34" s="148"/>
      <c r="V34" s="148"/>
      <c r="W34" s="158" t="s">
        <v>71</v>
      </c>
    </row>
    <row r="35" spans="1:23" s="29" customFormat="1" ht="34" customHeight="1" x14ac:dyDescent="0.35">
      <c r="A35" s="149"/>
      <c r="B35" s="58" t="s">
        <v>65</v>
      </c>
      <c r="C35" s="58" t="s">
        <v>102</v>
      </c>
      <c r="D35" s="58" t="s">
        <v>103</v>
      </c>
      <c r="E35" s="58" t="s">
        <v>104</v>
      </c>
      <c r="F35" s="58" t="s">
        <v>105</v>
      </c>
      <c r="G35" s="58" t="s">
        <v>106</v>
      </c>
      <c r="H35" s="58" t="s">
        <v>107</v>
      </c>
      <c r="I35" s="58" t="s">
        <v>108</v>
      </c>
      <c r="J35" s="62" t="s">
        <v>66</v>
      </c>
      <c r="K35" s="61" t="s">
        <v>109</v>
      </c>
      <c r="L35" s="58" t="s">
        <v>110</v>
      </c>
      <c r="M35" s="58" t="s">
        <v>111</v>
      </c>
      <c r="N35" s="58" t="s">
        <v>101</v>
      </c>
      <c r="O35" s="62" t="s">
        <v>112</v>
      </c>
      <c r="P35" s="61" t="s">
        <v>113</v>
      </c>
      <c r="Q35" s="58" t="s">
        <v>114</v>
      </c>
      <c r="R35" s="58" t="s">
        <v>115</v>
      </c>
      <c r="S35" s="58" t="s">
        <v>116</v>
      </c>
      <c r="T35" s="58" t="s">
        <v>111</v>
      </c>
      <c r="U35" s="58" t="s">
        <v>101</v>
      </c>
      <c r="V35" s="62" t="s">
        <v>112</v>
      </c>
      <c r="W35" s="161"/>
    </row>
    <row r="36" spans="1:23" x14ac:dyDescent="0.35">
      <c r="A36" s="9" t="s">
        <v>18</v>
      </c>
      <c r="B36" s="99">
        <v>27</v>
      </c>
      <c r="C36" s="99">
        <v>21</v>
      </c>
      <c r="D36" s="99">
        <v>10</v>
      </c>
      <c r="E36" s="99">
        <v>3</v>
      </c>
      <c r="F36" s="99">
        <v>5</v>
      </c>
      <c r="G36" s="99">
        <v>7</v>
      </c>
      <c r="H36" s="99">
        <v>7</v>
      </c>
      <c r="I36" s="99">
        <v>4</v>
      </c>
      <c r="J36" s="104">
        <v>0</v>
      </c>
      <c r="K36" s="99">
        <v>48</v>
      </c>
      <c r="L36" s="99">
        <v>22</v>
      </c>
      <c r="M36" s="99">
        <v>10</v>
      </c>
      <c r="N36" s="99">
        <v>3</v>
      </c>
      <c r="O36" s="99">
        <v>1</v>
      </c>
      <c r="P36" s="98">
        <v>9</v>
      </c>
      <c r="Q36" s="99">
        <v>39</v>
      </c>
      <c r="R36" s="99">
        <v>14</v>
      </c>
      <c r="S36" s="99">
        <v>8</v>
      </c>
      <c r="T36" s="99">
        <v>10</v>
      </c>
      <c r="U36" s="99">
        <v>4</v>
      </c>
      <c r="V36" s="104">
        <v>0</v>
      </c>
      <c r="W36" s="14">
        <f>SUM(P36:V36)</f>
        <v>84</v>
      </c>
    </row>
    <row r="37" spans="1:23" x14ac:dyDescent="0.35">
      <c r="A37" s="9" t="s">
        <v>19</v>
      </c>
      <c r="B37" s="99">
        <v>936</v>
      </c>
      <c r="C37" s="99">
        <v>497</v>
      </c>
      <c r="D37" s="99">
        <v>187</v>
      </c>
      <c r="E37" s="99">
        <v>104</v>
      </c>
      <c r="F37" s="99">
        <v>97</v>
      </c>
      <c r="G37" s="99">
        <v>136</v>
      </c>
      <c r="H37" s="99">
        <v>125</v>
      </c>
      <c r="I37" s="99">
        <v>191</v>
      </c>
      <c r="J37" s="104">
        <v>12</v>
      </c>
      <c r="K37" s="99">
        <v>987</v>
      </c>
      <c r="L37" s="99">
        <v>740</v>
      </c>
      <c r="M37" s="99">
        <v>398</v>
      </c>
      <c r="N37" s="99">
        <v>67</v>
      </c>
      <c r="O37" s="99">
        <v>93</v>
      </c>
      <c r="P37" s="98">
        <v>326</v>
      </c>
      <c r="Q37" s="99">
        <v>727</v>
      </c>
      <c r="R37" s="99">
        <v>402</v>
      </c>
      <c r="S37" s="99">
        <v>309</v>
      </c>
      <c r="T37" s="99">
        <v>377</v>
      </c>
      <c r="U37" s="99">
        <v>61</v>
      </c>
      <c r="V37" s="104">
        <v>83</v>
      </c>
      <c r="W37" s="14">
        <f t="shared" ref="W37:W44" si="3">SUM(P37:V37)</f>
        <v>2285</v>
      </c>
    </row>
    <row r="38" spans="1:23" x14ac:dyDescent="0.35">
      <c r="A38" s="9" t="s">
        <v>20</v>
      </c>
      <c r="B38" s="99">
        <v>9</v>
      </c>
      <c r="C38" s="99">
        <v>7</v>
      </c>
      <c r="D38" s="99">
        <v>2</v>
      </c>
      <c r="E38" s="99">
        <v>2</v>
      </c>
      <c r="F38" s="99">
        <v>2</v>
      </c>
      <c r="G38" s="99">
        <v>6</v>
      </c>
      <c r="H38" s="99">
        <v>3</v>
      </c>
      <c r="I38" s="99">
        <v>5</v>
      </c>
      <c r="J38" s="104">
        <v>0</v>
      </c>
      <c r="K38" s="99">
        <v>10</v>
      </c>
      <c r="L38" s="99">
        <v>17</v>
      </c>
      <c r="M38" s="99">
        <v>5</v>
      </c>
      <c r="N38" s="99">
        <v>1</v>
      </c>
      <c r="O38" s="99">
        <v>3</v>
      </c>
      <c r="P38" s="98">
        <v>2</v>
      </c>
      <c r="Q38" s="99">
        <v>12</v>
      </c>
      <c r="R38" s="99">
        <v>8</v>
      </c>
      <c r="S38" s="99">
        <v>5</v>
      </c>
      <c r="T38" s="99">
        <v>5</v>
      </c>
      <c r="U38" s="99">
        <v>2</v>
      </c>
      <c r="V38" s="104">
        <v>2</v>
      </c>
      <c r="W38" s="14">
        <f t="shared" si="3"/>
        <v>36</v>
      </c>
    </row>
    <row r="39" spans="1:23" x14ac:dyDescent="0.35">
      <c r="A39" s="9" t="s">
        <v>21</v>
      </c>
      <c r="B39" s="99">
        <v>387</v>
      </c>
      <c r="C39" s="99">
        <v>270</v>
      </c>
      <c r="D39" s="99">
        <v>93</v>
      </c>
      <c r="E39" s="99">
        <v>52</v>
      </c>
      <c r="F39" s="99">
        <v>54</v>
      </c>
      <c r="G39" s="99">
        <v>81</v>
      </c>
      <c r="H39" s="99">
        <v>76</v>
      </c>
      <c r="I39" s="99">
        <v>114</v>
      </c>
      <c r="J39" s="104">
        <v>12</v>
      </c>
      <c r="K39" s="99">
        <v>387</v>
      </c>
      <c r="L39" s="99">
        <v>451</v>
      </c>
      <c r="M39" s="99">
        <v>225</v>
      </c>
      <c r="N39" s="99">
        <v>33</v>
      </c>
      <c r="O39" s="99">
        <v>43</v>
      </c>
      <c r="P39" s="98">
        <v>106</v>
      </c>
      <c r="Q39" s="99">
        <v>337</v>
      </c>
      <c r="R39" s="99">
        <v>248</v>
      </c>
      <c r="S39" s="99">
        <v>186</v>
      </c>
      <c r="T39" s="99">
        <v>199</v>
      </c>
      <c r="U39" s="99">
        <v>28</v>
      </c>
      <c r="V39" s="104">
        <v>35</v>
      </c>
      <c r="W39" s="14">
        <f t="shared" si="3"/>
        <v>1139</v>
      </c>
    </row>
    <row r="40" spans="1:23" x14ac:dyDescent="0.35">
      <c r="A40" s="9" t="s">
        <v>22</v>
      </c>
      <c r="B40" s="99">
        <v>95</v>
      </c>
      <c r="C40" s="99">
        <v>49</v>
      </c>
      <c r="D40" s="99">
        <v>30</v>
      </c>
      <c r="E40" s="99">
        <v>14</v>
      </c>
      <c r="F40" s="99">
        <v>22</v>
      </c>
      <c r="G40" s="99">
        <v>22</v>
      </c>
      <c r="H40" s="99">
        <v>22</v>
      </c>
      <c r="I40" s="99">
        <v>33</v>
      </c>
      <c r="J40" s="104">
        <v>0</v>
      </c>
      <c r="K40" s="99">
        <v>105</v>
      </c>
      <c r="L40" s="99">
        <v>101</v>
      </c>
      <c r="M40" s="99">
        <v>65</v>
      </c>
      <c r="N40" s="99">
        <v>8</v>
      </c>
      <c r="O40" s="99">
        <v>8</v>
      </c>
      <c r="P40" s="98">
        <v>25</v>
      </c>
      <c r="Q40" s="99">
        <v>91</v>
      </c>
      <c r="R40" s="99">
        <v>57</v>
      </c>
      <c r="S40" s="99">
        <v>45</v>
      </c>
      <c r="T40" s="99">
        <v>55</v>
      </c>
      <c r="U40" s="99">
        <v>7</v>
      </c>
      <c r="V40" s="104">
        <v>7</v>
      </c>
      <c r="W40" s="14">
        <f t="shared" si="3"/>
        <v>287</v>
      </c>
    </row>
    <row r="41" spans="1:23" x14ac:dyDescent="0.35">
      <c r="A41" s="9" t="s">
        <v>23</v>
      </c>
      <c r="B41" s="99">
        <v>7</v>
      </c>
      <c r="C41" s="99">
        <v>3</v>
      </c>
      <c r="D41" s="99">
        <v>3</v>
      </c>
      <c r="E41" s="99">
        <v>2</v>
      </c>
      <c r="F41" s="99">
        <v>0</v>
      </c>
      <c r="G41" s="99">
        <v>4</v>
      </c>
      <c r="H41" s="99">
        <v>3</v>
      </c>
      <c r="I41" s="99">
        <v>3</v>
      </c>
      <c r="J41" s="104">
        <v>1</v>
      </c>
      <c r="K41" s="99">
        <v>8</v>
      </c>
      <c r="L41" s="99">
        <v>8</v>
      </c>
      <c r="M41" s="99">
        <v>8</v>
      </c>
      <c r="N41" s="99">
        <v>1</v>
      </c>
      <c r="O41" s="99">
        <v>1</v>
      </c>
      <c r="P41" s="98">
        <v>0</v>
      </c>
      <c r="Q41" s="99">
        <v>8</v>
      </c>
      <c r="R41" s="99">
        <v>4</v>
      </c>
      <c r="S41" s="99">
        <v>6</v>
      </c>
      <c r="T41" s="99">
        <v>7</v>
      </c>
      <c r="U41" s="99">
        <v>0</v>
      </c>
      <c r="V41" s="104">
        <v>1</v>
      </c>
      <c r="W41" s="14">
        <f t="shared" si="3"/>
        <v>26</v>
      </c>
    </row>
    <row r="42" spans="1:23" x14ac:dyDescent="0.35">
      <c r="A42" s="9" t="s">
        <v>24</v>
      </c>
      <c r="B42" s="99">
        <v>473</v>
      </c>
      <c r="C42" s="99">
        <v>305</v>
      </c>
      <c r="D42" s="99">
        <v>188</v>
      </c>
      <c r="E42" s="99">
        <v>63</v>
      </c>
      <c r="F42" s="99">
        <v>97</v>
      </c>
      <c r="G42" s="99">
        <v>100</v>
      </c>
      <c r="H42" s="99">
        <v>93</v>
      </c>
      <c r="I42" s="99">
        <v>133</v>
      </c>
      <c r="J42" s="104">
        <v>10</v>
      </c>
      <c r="K42" s="99">
        <v>499</v>
      </c>
      <c r="L42" s="99">
        <v>536</v>
      </c>
      <c r="M42" s="99">
        <v>333</v>
      </c>
      <c r="N42" s="99">
        <v>45</v>
      </c>
      <c r="O42" s="99">
        <v>49</v>
      </c>
      <c r="P42" s="98">
        <v>114</v>
      </c>
      <c r="Q42" s="99">
        <v>436</v>
      </c>
      <c r="R42" s="99">
        <v>262</v>
      </c>
      <c r="S42" s="99">
        <v>262</v>
      </c>
      <c r="T42" s="99">
        <v>310</v>
      </c>
      <c r="U42" s="99">
        <v>35</v>
      </c>
      <c r="V42" s="104">
        <v>43</v>
      </c>
      <c r="W42" s="14">
        <f t="shared" si="3"/>
        <v>1462</v>
      </c>
    </row>
    <row r="43" spans="1:23" x14ac:dyDescent="0.35">
      <c r="A43" s="9" t="s">
        <v>25</v>
      </c>
      <c r="B43" s="99">
        <v>146</v>
      </c>
      <c r="C43" s="99">
        <v>101</v>
      </c>
      <c r="D43" s="99">
        <v>52</v>
      </c>
      <c r="E43" s="99">
        <v>30</v>
      </c>
      <c r="F43" s="99">
        <v>28</v>
      </c>
      <c r="G43" s="99">
        <v>48</v>
      </c>
      <c r="H43" s="99">
        <v>57</v>
      </c>
      <c r="I43" s="99">
        <v>65</v>
      </c>
      <c r="J43" s="104">
        <v>7</v>
      </c>
      <c r="K43" s="99">
        <v>145</v>
      </c>
      <c r="L43" s="99">
        <v>223</v>
      </c>
      <c r="M43" s="99">
        <v>132</v>
      </c>
      <c r="N43" s="99">
        <v>18</v>
      </c>
      <c r="O43" s="99">
        <v>16</v>
      </c>
      <c r="P43" s="98">
        <v>31</v>
      </c>
      <c r="Q43" s="99">
        <v>137</v>
      </c>
      <c r="R43" s="99">
        <v>112</v>
      </c>
      <c r="S43" s="99">
        <v>112</v>
      </c>
      <c r="T43" s="99">
        <v>111</v>
      </c>
      <c r="U43" s="99">
        <v>18</v>
      </c>
      <c r="V43" s="104">
        <v>13</v>
      </c>
      <c r="W43" s="14">
        <f t="shared" si="3"/>
        <v>534</v>
      </c>
    </row>
    <row r="44" spans="1:23" x14ac:dyDescent="0.35">
      <c r="A44" s="9" t="s">
        <v>26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104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105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104">
        <v>0</v>
      </c>
      <c r="W44" s="14">
        <f t="shared" si="3"/>
        <v>0</v>
      </c>
    </row>
    <row r="45" spans="1:23" x14ac:dyDescent="0.35">
      <c r="A45" s="56" t="s">
        <v>17</v>
      </c>
      <c r="B45" s="92">
        <f>SUM(B36:B44)</f>
        <v>2080</v>
      </c>
      <c r="C45" s="92">
        <f t="shared" ref="C45:J45" si="4">SUM(C36:C44)</f>
        <v>1253</v>
      </c>
      <c r="D45" s="92">
        <f t="shared" si="4"/>
        <v>565</v>
      </c>
      <c r="E45" s="92">
        <f t="shared" si="4"/>
        <v>270</v>
      </c>
      <c r="F45" s="92">
        <f t="shared" si="4"/>
        <v>305</v>
      </c>
      <c r="G45" s="92">
        <f t="shared" si="4"/>
        <v>404</v>
      </c>
      <c r="H45" s="92">
        <f t="shared" si="4"/>
        <v>386</v>
      </c>
      <c r="I45" s="92">
        <f t="shared" si="4"/>
        <v>548</v>
      </c>
      <c r="J45" s="92">
        <f t="shared" si="4"/>
        <v>42</v>
      </c>
      <c r="K45" s="102">
        <f t="shared" ref="K45:W45" si="5">SUM(K36:K44)</f>
        <v>2189</v>
      </c>
      <c r="L45" s="92">
        <f t="shared" si="5"/>
        <v>2098</v>
      </c>
      <c r="M45" s="92">
        <f t="shared" si="5"/>
        <v>1176</v>
      </c>
      <c r="N45" s="92">
        <f t="shared" si="5"/>
        <v>176</v>
      </c>
      <c r="O45" s="92">
        <f t="shared" si="5"/>
        <v>214</v>
      </c>
      <c r="P45" s="102">
        <f t="shared" si="5"/>
        <v>613</v>
      </c>
      <c r="Q45" s="92">
        <f t="shared" si="5"/>
        <v>1787</v>
      </c>
      <c r="R45" s="92">
        <f t="shared" si="5"/>
        <v>1107</v>
      </c>
      <c r="S45" s="92">
        <f t="shared" si="5"/>
        <v>933</v>
      </c>
      <c r="T45" s="92">
        <f t="shared" si="5"/>
        <v>1074</v>
      </c>
      <c r="U45" s="92">
        <f t="shared" si="5"/>
        <v>155</v>
      </c>
      <c r="V45" s="92">
        <f t="shared" si="5"/>
        <v>184</v>
      </c>
      <c r="W45" s="102">
        <f t="shared" si="5"/>
        <v>5853</v>
      </c>
    </row>
    <row r="46" spans="1:23" x14ac:dyDescent="0.35">
      <c r="A46" s="31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x14ac:dyDescent="0.35">
      <c r="A47" s="31" t="str">
        <f>+'3.1.4'!A168</f>
        <v>Note: Statistics up to 27 March 2020 by region are based upon 'registered office'.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x14ac:dyDescent="0.35">
      <c r="A48" s="9"/>
      <c r="W48" s="29"/>
    </row>
    <row r="49" spans="1:1" x14ac:dyDescent="0.35">
      <c r="A49" s="12" t="s">
        <v>142</v>
      </c>
    </row>
  </sheetData>
  <sortState xmlns:xlrd2="http://schemas.microsoft.com/office/spreadsheetml/2017/richdata2" ref="Y9:AE31">
    <sortCondition ref="Y9:Y31"/>
  </sortState>
  <mergeCells count="16">
    <mergeCell ref="W34:W35"/>
    <mergeCell ref="A1:W1"/>
    <mergeCell ref="A2:W2"/>
    <mergeCell ref="A3:W3"/>
    <mergeCell ref="A4:W4"/>
    <mergeCell ref="A33:W33"/>
    <mergeCell ref="A5:A6"/>
    <mergeCell ref="W5:W6"/>
    <mergeCell ref="A34:A35"/>
    <mergeCell ref="B5:J5"/>
    <mergeCell ref="K5:O5"/>
    <mergeCell ref="P5:V5"/>
    <mergeCell ref="B34:J34"/>
    <mergeCell ref="K34:O34"/>
    <mergeCell ref="P34:V34"/>
    <mergeCell ref="A32:W32"/>
  </mergeCells>
  <hyperlinks>
    <hyperlink ref="A49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48" fitToHeight="0" orientation="landscape" r:id="rId2"/>
  <ignoredErrors>
    <ignoredError sqref="W7:W30 W36:W44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289"/>
  <sheetViews>
    <sheetView zoomScaleNormal="100" workbookViewId="0">
      <selection sqref="A1:L1"/>
    </sheetView>
  </sheetViews>
  <sheetFormatPr defaultColWidth="11.54296875" defaultRowHeight="14.5" x14ac:dyDescent="0.35"/>
  <cols>
    <col min="1" max="1" width="32.26953125" customWidth="1"/>
    <col min="2" max="27" width="10.7265625" customWidth="1"/>
    <col min="203" max="203" width="51.54296875" customWidth="1"/>
    <col min="206" max="206" width="12" customWidth="1"/>
    <col min="459" max="459" width="51.54296875" customWidth="1"/>
    <col min="462" max="462" width="12" customWidth="1"/>
    <col min="715" max="715" width="51.54296875" customWidth="1"/>
    <col min="718" max="718" width="12" customWidth="1"/>
    <col min="971" max="971" width="51.54296875" customWidth="1"/>
    <col min="974" max="974" width="12" customWidth="1"/>
    <col min="1227" max="1227" width="51.54296875" customWidth="1"/>
    <col min="1230" max="1230" width="12" customWidth="1"/>
    <col min="1483" max="1483" width="51.54296875" customWidth="1"/>
    <col min="1486" max="1486" width="12" customWidth="1"/>
    <col min="1739" max="1739" width="51.54296875" customWidth="1"/>
    <col min="1742" max="1742" width="12" customWidth="1"/>
    <col min="1995" max="1995" width="51.54296875" customWidth="1"/>
    <col min="1998" max="1998" width="12" customWidth="1"/>
    <col min="2251" max="2251" width="51.54296875" customWidth="1"/>
    <col min="2254" max="2254" width="12" customWidth="1"/>
    <col min="2507" max="2507" width="51.54296875" customWidth="1"/>
    <col min="2510" max="2510" width="12" customWidth="1"/>
    <col min="2763" max="2763" width="51.54296875" customWidth="1"/>
    <col min="2766" max="2766" width="12" customWidth="1"/>
    <col min="3019" max="3019" width="51.54296875" customWidth="1"/>
    <col min="3022" max="3022" width="12" customWidth="1"/>
    <col min="3275" max="3275" width="51.54296875" customWidth="1"/>
    <col min="3278" max="3278" width="12" customWidth="1"/>
    <col min="3531" max="3531" width="51.54296875" customWidth="1"/>
    <col min="3534" max="3534" width="12" customWidth="1"/>
    <col min="3787" max="3787" width="51.54296875" customWidth="1"/>
    <col min="3790" max="3790" width="12" customWidth="1"/>
    <col min="4043" max="4043" width="51.54296875" customWidth="1"/>
    <col min="4046" max="4046" width="12" customWidth="1"/>
    <col min="4299" max="4299" width="51.54296875" customWidth="1"/>
    <col min="4302" max="4302" width="12" customWidth="1"/>
    <col min="4555" max="4555" width="51.54296875" customWidth="1"/>
    <col min="4558" max="4558" width="12" customWidth="1"/>
    <col min="4811" max="4811" width="51.54296875" customWidth="1"/>
    <col min="4814" max="4814" width="12" customWidth="1"/>
    <col min="5067" max="5067" width="51.54296875" customWidth="1"/>
    <col min="5070" max="5070" width="12" customWidth="1"/>
    <col min="5323" max="5323" width="51.54296875" customWidth="1"/>
    <col min="5326" max="5326" width="12" customWidth="1"/>
    <col min="5579" max="5579" width="51.54296875" customWidth="1"/>
    <col min="5582" max="5582" width="12" customWidth="1"/>
    <col min="5835" max="5835" width="51.54296875" customWidth="1"/>
    <col min="5838" max="5838" width="12" customWidth="1"/>
    <col min="6091" max="6091" width="51.54296875" customWidth="1"/>
    <col min="6094" max="6094" width="12" customWidth="1"/>
    <col min="6347" max="6347" width="51.54296875" customWidth="1"/>
    <col min="6350" max="6350" width="12" customWidth="1"/>
    <col min="6603" max="6603" width="51.54296875" customWidth="1"/>
    <col min="6606" max="6606" width="12" customWidth="1"/>
    <col min="6859" max="6859" width="51.54296875" customWidth="1"/>
    <col min="6862" max="6862" width="12" customWidth="1"/>
    <col min="7115" max="7115" width="51.54296875" customWidth="1"/>
    <col min="7118" max="7118" width="12" customWidth="1"/>
    <col min="7371" max="7371" width="51.54296875" customWidth="1"/>
    <col min="7374" max="7374" width="12" customWidth="1"/>
    <col min="7627" max="7627" width="51.54296875" customWidth="1"/>
    <col min="7630" max="7630" width="12" customWidth="1"/>
    <col min="7883" max="7883" width="51.54296875" customWidth="1"/>
    <col min="7886" max="7886" width="12" customWidth="1"/>
    <col min="8139" max="8139" width="51.54296875" customWidth="1"/>
    <col min="8142" max="8142" width="12" customWidth="1"/>
    <col min="8395" max="8395" width="51.54296875" customWidth="1"/>
    <col min="8398" max="8398" width="12" customWidth="1"/>
    <col min="8651" max="8651" width="51.54296875" customWidth="1"/>
    <col min="8654" max="8654" width="12" customWidth="1"/>
    <col min="8907" max="8907" width="51.54296875" customWidth="1"/>
    <col min="8910" max="8910" width="12" customWidth="1"/>
    <col min="9163" max="9163" width="51.54296875" customWidth="1"/>
    <col min="9166" max="9166" width="12" customWidth="1"/>
    <col min="9419" max="9419" width="51.54296875" customWidth="1"/>
    <col min="9422" max="9422" width="12" customWidth="1"/>
    <col min="9675" max="9675" width="51.54296875" customWidth="1"/>
    <col min="9678" max="9678" width="12" customWidth="1"/>
    <col min="9931" max="9931" width="51.54296875" customWidth="1"/>
    <col min="9934" max="9934" width="12" customWidth="1"/>
    <col min="10187" max="10187" width="51.54296875" customWidth="1"/>
    <col min="10190" max="10190" width="12" customWidth="1"/>
    <col min="10443" max="10443" width="51.54296875" customWidth="1"/>
    <col min="10446" max="10446" width="12" customWidth="1"/>
    <col min="10699" max="10699" width="51.54296875" customWidth="1"/>
    <col min="10702" max="10702" width="12" customWidth="1"/>
    <col min="10955" max="10955" width="51.54296875" customWidth="1"/>
    <col min="10958" max="10958" width="12" customWidth="1"/>
    <col min="11211" max="11211" width="51.54296875" customWidth="1"/>
    <col min="11214" max="11214" width="12" customWidth="1"/>
    <col min="11467" max="11467" width="51.54296875" customWidth="1"/>
    <col min="11470" max="11470" width="12" customWidth="1"/>
    <col min="11723" max="11723" width="51.54296875" customWidth="1"/>
    <col min="11726" max="11726" width="12" customWidth="1"/>
    <col min="11979" max="11979" width="51.54296875" customWidth="1"/>
    <col min="11982" max="11982" width="12" customWidth="1"/>
    <col min="12235" max="12235" width="51.54296875" customWidth="1"/>
    <col min="12238" max="12238" width="12" customWidth="1"/>
    <col min="12491" max="12491" width="51.54296875" customWidth="1"/>
    <col min="12494" max="12494" width="12" customWidth="1"/>
    <col min="12747" max="12747" width="51.54296875" customWidth="1"/>
    <col min="12750" max="12750" width="12" customWidth="1"/>
    <col min="13003" max="13003" width="51.54296875" customWidth="1"/>
    <col min="13006" max="13006" width="12" customWidth="1"/>
    <col min="13259" max="13259" width="51.54296875" customWidth="1"/>
    <col min="13262" max="13262" width="12" customWidth="1"/>
    <col min="13515" max="13515" width="51.54296875" customWidth="1"/>
    <col min="13518" max="13518" width="12" customWidth="1"/>
    <col min="13771" max="13771" width="51.54296875" customWidth="1"/>
    <col min="13774" max="13774" width="12" customWidth="1"/>
    <col min="14027" max="14027" width="51.54296875" customWidth="1"/>
    <col min="14030" max="14030" width="12" customWidth="1"/>
    <col min="14283" max="14283" width="51.54296875" customWidth="1"/>
    <col min="14286" max="14286" width="12" customWidth="1"/>
    <col min="14539" max="14539" width="51.54296875" customWidth="1"/>
    <col min="14542" max="14542" width="12" customWidth="1"/>
    <col min="14795" max="14795" width="51.54296875" customWidth="1"/>
    <col min="14798" max="14798" width="12" customWidth="1"/>
    <col min="15051" max="15051" width="51.54296875" customWidth="1"/>
    <col min="15054" max="15054" width="12" customWidth="1"/>
    <col min="15307" max="15307" width="51.54296875" customWidth="1"/>
    <col min="15310" max="15310" width="12" customWidth="1"/>
    <col min="15563" max="15563" width="51.54296875" customWidth="1"/>
    <col min="15566" max="15566" width="12" customWidth="1"/>
    <col min="15819" max="15819" width="51.54296875" customWidth="1"/>
    <col min="15822" max="15822" width="12" customWidth="1"/>
    <col min="16075" max="16075" width="51.54296875" customWidth="1"/>
    <col min="16078" max="16078" width="12" customWidth="1"/>
  </cols>
  <sheetData>
    <row r="1" spans="1:27" ht="75" customHeight="1" x14ac:dyDescent="0.3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5" customHeight="1" x14ac:dyDescent="0.35">
      <c r="A2" s="146" t="str">
        <f>+Contents!A2</f>
        <v>Statistics about corporate insolvency in Australia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24" customHeight="1" x14ac:dyDescent="0.35">
      <c r="A3" s="147" t="str">
        <f>Contents!A3</f>
        <v>Released: January 2023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3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x14ac:dyDescent="0.3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27" ht="15" customHeight="1" x14ac:dyDescent="0.35">
      <c r="A5" s="130" t="s">
        <v>61</v>
      </c>
    </row>
    <row r="6" spans="1:27" ht="15" customHeight="1" x14ac:dyDescent="0.35">
      <c r="A6" s="134" t="s">
        <v>214</v>
      </c>
    </row>
    <row r="7" spans="1:27" ht="15" customHeight="1" x14ac:dyDescent="0.35">
      <c r="A7" s="134" t="s">
        <v>215</v>
      </c>
    </row>
    <row r="8" spans="1:27" ht="15" customHeight="1" x14ac:dyDescent="0.35">
      <c r="A8" s="134" t="s">
        <v>216</v>
      </c>
    </row>
    <row r="9" spans="1:27" ht="15" customHeight="1" x14ac:dyDescent="0.35">
      <c r="A9" s="134" t="s">
        <v>217</v>
      </c>
    </row>
    <row r="10" spans="1:27" ht="15" customHeight="1" x14ac:dyDescent="0.35">
      <c r="A10" s="134" t="s">
        <v>218</v>
      </c>
    </row>
    <row r="11" spans="1:27" ht="15" customHeight="1" x14ac:dyDescent="0.35">
      <c r="A11" s="134" t="s">
        <v>219</v>
      </c>
    </row>
    <row r="12" spans="1:27" ht="15" customHeight="1" x14ac:dyDescent="0.35">
      <c r="A12" s="134" t="s">
        <v>220</v>
      </c>
    </row>
    <row r="13" spans="1:27" ht="15" customHeight="1" x14ac:dyDescent="0.35">
      <c r="A13" s="134" t="s">
        <v>221</v>
      </c>
    </row>
    <row r="14" spans="1:27" ht="15" customHeight="1" x14ac:dyDescent="0.35">
      <c r="A14" s="134" t="s">
        <v>222</v>
      </c>
    </row>
    <row r="15" spans="1:27" ht="15" customHeight="1" x14ac:dyDescent="0.35">
      <c r="A15" s="134" t="s">
        <v>223</v>
      </c>
    </row>
    <row r="16" spans="1:27" ht="15" customHeight="1" x14ac:dyDescent="0.35">
      <c r="A16" s="134" t="s">
        <v>224</v>
      </c>
    </row>
    <row r="17" spans="1:27" x14ac:dyDescent="0.35">
      <c r="A17" s="134" t="s">
        <v>225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</row>
    <row r="18" spans="1:27" x14ac:dyDescent="0.3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</row>
    <row r="19" spans="1:27" s="29" customFormat="1" x14ac:dyDescent="0.35">
      <c r="A19" s="152" t="s">
        <v>226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s="29" customFormat="1" x14ac:dyDescent="0.35">
      <c r="A20" s="149" t="s">
        <v>68</v>
      </c>
      <c r="B20" s="148" t="s">
        <v>150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27" s="29" customFormat="1" ht="34.5" customHeight="1" x14ac:dyDescent="0.35">
      <c r="A21" s="149"/>
      <c r="B21" s="58" t="s">
        <v>117</v>
      </c>
      <c r="C21" s="58" t="s">
        <v>118</v>
      </c>
      <c r="D21" s="58" t="s">
        <v>119</v>
      </c>
      <c r="E21" s="58" t="s">
        <v>120</v>
      </c>
      <c r="F21" s="58" t="s">
        <v>121</v>
      </c>
      <c r="G21" s="58" t="s">
        <v>122</v>
      </c>
      <c r="H21" s="58" t="s">
        <v>123</v>
      </c>
      <c r="I21" s="58" t="s">
        <v>124</v>
      </c>
      <c r="J21" s="58" t="s">
        <v>66</v>
      </c>
      <c r="K21" s="58" t="s">
        <v>67</v>
      </c>
      <c r="L21" s="65" t="s">
        <v>71</v>
      </c>
    </row>
    <row r="22" spans="1:27" s="29" customFormat="1" x14ac:dyDescent="0.35">
      <c r="A22" s="9" t="s">
        <v>3</v>
      </c>
      <c r="B22" s="129">
        <v>25</v>
      </c>
      <c r="C22" s="129">
        <v>105</v>
      </c>
      <c r="D22" s="129">
        <v>58</v>
      </c>
      <c r="E22" s="129">
        <v>12</v>
      </c>
      <c r="F22" s="129">
        <v>2</v>
      </c>
      <c r="G22" s="129">
        <v>1</v>
      </c>
      <c r="H22" s="129">
        <v>1</v>
      </c>
      <c r="I22" s="129">
        <v>0</v>
      </c>
      <c r="J22" s="129">
        <v>1</v>
      </c>
      <c r="K22" s="129">
        <v>674</v>
      </c>
      <c r="L22" s="14">
        <f>SUM(B22:K22)</f>
        <v>879</v>
      </c>
    </row>
    <row r="23" spans="1:27" s="29" customFormat="1" x14ac:dyDescent="0.35">
      <c r="A23" s="9" t="s">
        <v>145</v>
      </c>
      <c r="B23" s="129">
        <v>1</v>
      </c>
      <c r="C23" s="129">
        <v>1</v>
      </c>
      <c r="D23" s="129">
        <v>3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34</v>
      </c>
      <c r="L23" s="14">
        <f t="shared" ref="L23:L45" si="0">SUM(B23:K23)</f>
        <v>39</v>
      </c>
    </row>
    <row r="24" spans="1:27" s="29" customFormat="1" x14ac:dyDescent="0.35">
      <c r="A24" s="9" t="s">
        <v>4</v>
      </c>
      <c r="B24" s="129">
        <v>3</v>
      </c>
      <c r="C24" s="129">
        <v>6</v>
      </c>
      <c r="D24" s="129">
        <v>2</v>
      </c>
      <c r="E24" s="129">
        <v>1</v>
      </c>
      <c r="F24" s="129">
        <v>1</v>
      </c>
      <c r="G24" s="129">
        <v>0</v>
      </c>
      <c r="H24" s="129">
        <v>0</v>
      </c>
      <c r="I24" s="129">
        <v>0</v>
      </c>
      <c r="J24" s="129">
        <v>0</v>
      </c>
      <c r="K24" s="129">
        <v>82</v>
      </c>
      <c r="L24" s="14">
        <f t="shared" si="0"/>
        <v>95</v>
      </c>
    </row>
    <row r="25" spans="1:27" s="29" customFormat="1" x14ac:dyDescent="0.35">
      <c r="A25" s="9" t="s">
        <v>5</v>
      </c>
      <c r="B25" s="129">
        <v>3</v>
      </c>
      <c r="C25" s="129">
        <v>3</v>
      </c>
      <c r="D25" s="129">
        <v>0</v>
      </c>
      <c r="E25" s="129">
        <v>1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46</v>
      </c>
      <c r="L25" s="14">
        <f t="shared" si="0"/>
        <v>53</v>
      </c>
    </row>
    <row r="26" spans="1:27" s="29" customFormat="1" x14ac:dyDescent="0.35">
      <c r="A26" s="9" t="s">
        <v>0</v>
      </c>
      <c r="B26" s="129">
        <v>21</v>
      </c>
      <c r="C26" s="129">
        <v>118</v>
      </c>
      <c r="D26" s="129">
        <v>69</v>
      </c>
      <c r="E26" s="129">
        <v>19</v>
      </c>
      <c r="F26" s="129">
        <v>3</v>
      </c>
      <c r="G26" s="129">
        <v>4</v>
      </c>
      <c r="H26" s="129">
        <v>1</v>
      </c>
      <c r="I26" s="129">
        <v>0</v>
      </c>
      <c r="J26" s="129">
        <v>1</v>
      </c>
      <c r="K26" s="129">
        <v>1143</v>
      </c>
      <c r="L26" s="14">
        <f t="shared" si="0"/>
        <v>1379</v>
      </c>
      <c r="M26" s="35"/>
    </row>
    <row r="27" spans="1:27" s="29" customFormat="1" x14ac:dyDescent="0.35">
      <c r="A27" s="9" t="s">
        <v>6</v>
      </c>
      <c r="B27" s="129">
        <v>1</v>
      </c>
      <c r="C27" s="129">
        <v>7</v>
      </c>
      <c r="D27" s="129">
        <v>8</v>
      </c>
      <c r="E27" s="129">
        <v>3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43</v>
      </c>
      <c r="L27" s="14">
        <f t="shared" si="0"/>
        <v>62</v>
      </c>
    </row>
    <row r="28" spans="1:27" s="29" customFormat="1" x14ac:dyDescent="0.35">
      <c r="A28" s="9" t="s">
        <v>7</v>
      </c>
      <c r="B28" s="129">
        <v>3</v>
      </c>
      <c r="C28" s="129">
        <v>9</v>
      </c>
      <c r="D28" s="129">
        <v>10</v>
      </c>
      <c r="E28" s="129">
        <v>3</v>
      </c>
      <c r="F28" s="129">
        <v>1</v>
      </c>
      <c r="G28" s="129">
        <v>0</v>
      </c>
      <c r="H28" s="129">
        <v>1</v>
      </c>
      <c r="I28" s="129">
        <v>0</v>
      </c>
      <c r="J28" s="129">
        <v>0</v>
      </c>
      <c r="K28" s="129">
        <v>87</v>
      </c>
      <c r="L28" s="14">
        <f t="shared" si="0"/>
        <v>114</v>
      </c>
    </row>
    <row r="29" spans="1:27" s="29" customFormat="1" x14ac:dyDescent="0.35">
      <c r="A29" s="9" t="s">
        <v>96</v>
      </c>
      <c r="B29" s="129">
        <v>0</v>
      </c>
      <c r="C29" s="129">
        <v>0</v>
      </c>
      <c r="D29" s="129">
        <v>0</v>
      </c>
      <c r="E29" s="129">
        <v>1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20</v>
      </c>
      <c r="L29" s="14">
        <f t="shared" si="0"/>
        <v>21</v>
      </c>
    </row>
    <row r="30" spans="1:27" s="29" customFormat="1" x14ac:dyDescent="0.35">
      <c r="A30" s="9" t="s">
        <v>166</v>
      </c>
      <c r="B30" s="129">
        <v>0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1</v>
      </c>
      <c r="L30" s="14">
        <f t="shared" si="0"/>
        <v>1</v>
      </c>
    </row>
    <row r="31" spans="1:27" s="29" customFormat="1" x14ac:dyDescent="0.35">
      <c r="A31" s="9" t="s">
        <v>97</v>
      </c>
      <c r="B31" s="129"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5</v>
      </c>
      <c r="L31" s="14">
        <f t="shared" si="0"/>
        <v>5</v>
      </c>
    </row>
    <row r="32" spans="1:27" s="29" customFormat="1" x14ac:dyDescent="0.35">
      <c r="A32" s="9" t="s">
        <v>98</v>
      </c>
      <c r="B32" s="129">
        <v>0</v>
      </c>
      <c r="C32" s="129">
        <v>2</v>
      </c>
      <c r="D32" s="129">
        <v>1</v>
      </c>
      <c r="E32" s="129">
        <v>0</v>
      </c>
      <c r="F32" s="129">
        <v>1</v>
      </c>
      <c r="G32" s="129">
        <v>0</v>
      </c>
      <c r="H32" s="129">
        <v>0</v>
      </c>
      <c r="I32" s="129">
        <v>0</v>
      </c>
      <c r="J32" s="129">
        <v>0</v>
      </c>
      <c r="K32" s="129">
        <v>21</v>
      </c>
      <c r="L32" s="14">
        <f t="shared" si="0"/>
        <v>25</v>
      </c>
    </row>
    <row r="33" spans="1:31" s="29" customFormat="1" x14ac:dyDescent="0.35">
      <c r="A33" s="9" t="s">
        <v>99</v>
      </c>
      <c r="B33" s="129">
        <v>1</v>
      </c>
      <c r="C33" s="129">
        <v>6</v>
      </c>
      <c r="D33" s="129">
        <v>3</v>
      </c>
      <c r="E33" s="129">
        <v>1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69</v>
      </c>
      <c r="L33" s="14">
        <f t="shared" si="0"/>
        <v>80</v>
      </c>
    </row>
    <row r="34" spans="1:31" s="29" customFormat="1" x14ac:dyDescent="0.35">
      <c r="A34" s="9" t="s">
        <v>100</v>
      </c>
      <c r="B34" s="129">
        <v>0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5</v>
      </c>
      <c r="L34" s="14">
        <f t="shared" si="0"/>
        <v>5</v>
      </c>
    </row>
    <row r="35" spans="1:31" s="29" customFormat="1" x14ac:dyDescent="0.35">
      <c r="A35" s="9" t="s">
        <v>8</v>
      </c>
      <c r="B35" s="129">
        <v>2</v>
      </c>
      <c r="C35" s="129">
        <v>8</v>
      </c>
      <c r="D35" s="129">
        <v>6</v>
      </c>
      <c r="E35" s="129">
        <v>2</v>
      </c>
      <c r="F35" s="129">
        <v>0</v>
      </c>
      <c r="G35" s="129">
        <v>1</v>
      </c>
      <c r="H35" s="129">
        <v>1</v>
      </c>
      <c r="I35" s="129">
        <v>0</v>
      </c>
      <c r="J35" s="129">
        <v>0</v>
      </c>
      <c r="K35" s="129">
        <v>45</v>
      </c>
      <c r="L35" s="14">
        <f t="shared" si="0"/>
        <v>65</v>
      </c>
    </row>
    <row r="36" spans="1:31" s="29" customFormat="1" x14ac:dyDescent="0.35">
      <c r="A36" s="9" t="s">
        <v>9</v>
      </c>
      <c r="B36" s="129">
        <v>2</v>
      </c>
      <c r="C36" s="129">
        <v>13</v>
      </c>
      <c r="D36" s="129">
        <v>8</v>
      </c>
      <c r="E36" s="129">
        <v>5</v>
      </c>
      <c r="F36" s="129">
        <v>1</v>
      </c>
      <c r="G36" s="129">
        <v>1</v>
      </c>
      <c r="H36" s="129">
        <v>0</v>
      </c>
      <c r="I36" s="129">
        <v>0</v>
      </c>
      <c r="J36" s="129">
        <v>0</v>
      </c>
      <c r="K36" s="129">
        <v>53</v>
      </c>
      <c r="L36" s="14">
        <f t="shared" si="0"/>
        <v>83</v>
      </c>
    </row>
    <row r="37" spans="1:31" s="29" customFormat="1" x14ac:dyDescent="0.35">
      <c r="A37" s="9" t="s">
        <v>1</v>
      </c>
      <c r="B37" s="129">
        <v>7</v>
      </c>
      <c r="C37" s="129">
        <v>20</v>
      </c>
      <c r="D37" s="129">
        <v>25</v>
      </c>
      <c r="E37" s="129">
        <v>9</v>
      </c>
      <c r="F37" s="129">
        <v>1</v>
      </c>
      <c r="G37" s="129">
        <v>1</v>
      </c>
      <c r="H37" s="129">
        <v>0</v>
      </c>
      <c r="I37" s="129">
        <v>0</v>
      </c>
      <c r="J37" s="129">
        <v>0</v>
      </c>
      <c r="K37" s="129">
        <v>117</v>
      </c>
      <c r="L37" s="14">
        <f t="shared" si="0"/>
        <v>180</v>
      </c>
    </row>
    <row r="38" spans="1:31" s="29" customFormat="1" x14ac:dyDescent="0.35">
      <c r="A38" s="9" t="s">
        <v>2</v>
      </c>
      <c r="B38" s="129">
        <v>1</v>
      </c>
      <c r="C38" s="129">
        <v>2</v>
      </c>
      <c r="D38" s="129">
        <v>0</v>
      </c>
      <c r="E38" s="129">
        <v>0</v>
      </c>
      <c r="F38" s="129">
        <v>0</v>
      </c>
      <c r="G38" s="129">
        <v>2</v>
      </c>
      <c r="H38" s="129">
        <v>0</v>
      </c>
      <c r="I38" s="129">
        <v>0</v>
      </c>
      <c r="J38" s="129">
        <v>0</v>
      </c>
      <c r="K38" s="129">
        <v>48</v>
      </c>
      <c r="L38" s="14">
        <f t="shared" si="0"/>
        <v>53</v>
      </c>
    </row>
    <row r="39" spans="1:31" s="29" customFormat="1" x14ac:dyDescent="0.35">
      <c r="A39" s="9" t="s">
        <v>10</v>
      </c>
      <c r="B39" s="129">
        <v>20</v>
      </c>
      <c r="C39" s="129">
        <v>108</v>
      </c>
      <c r="D39" s="129">
        <v>58</v>
      </c>
      <c r="E39" s="129">
        <v>21</v>
      </c>
      <c r="F39" s="129">
        <v>6</v>
      </c>
      <c r="G39" s="129">
        <v>1</v>
      </c>
      <c r="H39" s="129">
        <v>2</v>
      </c>
      <c r="I39" s="129">
        <v>0</v>
      </c>
      <c r="J39" s="129">
        <v>1</v>
      </c>
      <c r="K39" s="129">
        <v>1414</v>
      </c>
      <c r="L39" s="14">
        <f t="shared" si="0"/>
        <v>1631</v>
      </c>
      <c r="M39" s="35"/>
    </row>
    <row r="40" spans="1:31" s="29" customFormat="1" x14ac:dyDescent="0.35">
      <c r="A40" s="9" t="s">
        <v>11</v>
      </c>
      <c r="B40" s="129">
        <v>4</v>
      </c>
      <c r="C40" s="129">
        <v>10</v>
      </c>
      <c r="D40" s="129">
        <v>10</v>
      </c>
      <c r="E40" s="129">
        <v>4</v>
      </c>
      <c r="F40" s="129">
        <v>2</v>
      </c>
      <c r="G40" s="129">
        <v>0</v>
      </c>
      <c r="H40" s="129">
        <v>1</v>
      </c>
      <c r="I40" s="129">
        <v>0</v>
      </c>
      <c r="J40" s="129">
        <v>0</v>
      </c>
      <c r="K40" s="129">
        <v>69</v>
      </c>
      <c r="L40" s="14">
        <f t="shared" si="0"/>
        <v>100</v>
      </c>
    </row>
    <row r="41" spans="1:31" s="29" customFormat="1" x14ac:dyDescent="0.35">
      <c r="A41" s="9" t="s">
        <v>12</v>
      </c>
      <c r="B41" s="129">
        <v>0</v>
      </c>
      <c r="C41" s="129">
        <v>1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4</v>
      </c>
      <c r="L41" s="14">
        <f t="shared" si="0"/>
        <v>5</v>
      </c>
    </row>
    <row r="42" spans="1:31" s="29" customFormat="1" x14ac:dyDescent="0.35">
      <c r="A42" s="9" t="s">
        <v>13</v>
      </c>
      <c r="B42" s="129">
        <v>0</v>
      </c>
      <c r="C42" s="129">
        <v>8</v>
      </c>
      <c r="D42" s="129">
        <v>5</v>
      </c>
      <c r="E42" s="129">
        <v>4</v>
      </c>
      <c r="F42" s="129">
        <v>0</v>
      </c>
      <c r="G42" s="129">
        <v>0</v>
      </c>
      <c r="H42" s="129">
        <v>0</v>
      </c>
      <c r="I42" s="129">
        <v>0</v>
      </c>
      <c r="J42" s="129">
        <v>0</v>
      </c>
      <c r="K42" s="129">
        <v>118</v>
      </c>
      <c r="L42" s="14">
        <f t="shared" si="0"/>
        <v>135</v>
      </c>
    </row>
    <row r="43" spans="1:31" s="29" customFormat="1" x14ac:dyDescent="0.35">
      <c r="A43" s="9" t="s">
        <v>14</v>
      </c>
      <c r="B43" s="129">
        <v>19</v>
      </c>
      <c r="C43" s="129">
        <v>50</v>
      </c>
      <c r="D43" s="129">
        <v>17</v>
      </c>
      <c r="E43" s="129">
        <v>3</v>
      </c>
      <c r="F43" s="129">
        <v>2</v>
      </c>
      <c r="G43" s="129">
        <v>1</v>
      </c>
      <c r="H43" s="129">
        <v>0</v>
      </c>
      <c r="I43" s="129">
        <v>0</v>
      </c>
      <c r="J43" s="129">
        <v>0</v>
      </c>
      <c r="K43" s="129">
        <v>328</v>
      </c>
      <c r="L43" s="14">
        <f t="shared" si="0"/>
        <v>420</v>
      </c>
    </row>
    <row r="44" spans="1:31" s="29" customFormat="1" x14ac:dyDescent="0.35">
      <c r="A44" s="9" t="s">
        <v>15</v>
      </c>
      <c r="B44" s="129">
        <v>4</v>
      </c>
      <c r="C44" s="129">
        <v>20</v>
      </c>
      <c r="D44" s="129">
        <v>16</v>
      </c>
      <c r="E44" s="129">
        <v>4</v>
      </c>
      <c r="F44" s="129">
        <v>1</v>
      </c>
      <c r="G44" s="129">
        <v>0</v>
      </c>
      <c r="H44" s="129">
        <v>1</v>
      </c>
      <c r="I44" s="129">
        <v>0</v>
      </c>
      <c r="J44" s="129">
        <v>0</v>
      </c>
      <c r="K44" s="129">
        <v>246</v>
      </c>
      <c r="L44" s="14">
        <f t="shared" si="0"/>
        <v>292</v>
      </c>
    </row>
    <row r="45" spans="1:31" s="29" customFormat="1" x14ac:dyDescent="0.35">
      <c r="A45" s="9" t="s">
        <v>16</v>
      </c>
      <c r="B45" s="129">
        <v>2</v>
      </c>
      <c r="C45" s="129">
        <v>9</v>
      </c>
      <c r="D45" s="129">
        <v>14</v>
      </c>
      <c r="E45" s="129">
        <v>1</v>
      </c>
      <c r="F45" s="129">
        <v>2</v>
      </c>
      <c r="G45" s="129">
        <v>1</v>
      </c>
      <c r="H45" s="129">
        <v>0</v>
      </c>
      <c r="I45" s="129">
        <v>0</v>
      </c>
      <c r="J45" s="129">
        <v>0</v>
      </c>
      <c r="K45" s="129">
        <v>82</v>
      </c>
      <c r="L45" s="14">
        <f t="shared" si="0"/>
        <v>111</v>
      </c>
      <c r="M45" s="35"/>
    </row>
    <row r="46" spans="1:31" s="29" customFormat="1" x14ac:dyDescent="0.35">
      <c r="A46" s="56" t="s">
        <v>17</v>
      </c>
      <c r="B46" s="92">
        <f>SUM(B22:B45)</f>
        <v>119</v>
      </c>
      <c r="C46" s="92">
        <f t="shared" ref="C46:K46" si="1">SUM(C22:C45)</f>
        <v>506</v>
      </c>
      <c r="D46" s="92">
        <f t="shared" si="1"/>
        <v>313</v>
      </c>
      <c r="E46" s="92">
        <f t="shared" si="1"/>
        <v>94</v>
      </c>
      <c r="F46" s="92">
        <f t="shared" si="1"/>
        <v>23</v>
      </c>
      <c r="G46" s="92">
        <f t="shared" si="1"/>
        <v>13</v>
      </c>
      <c r="H46" s="92">
        <f t="shared" si="1"/>
        <v>8</v>
      </c>
      <c r="I46" s="92">
        <f t="shared" si="1"/>
        <v>0</v>
      </c>
      <c r="J46" s="92">
        <f t="shared" si="1"/>
        <v>3</v>
      </c>
      <c r="K46" s="92">
        <f t="shared" si="1"/>
        <v>4754</v>
      </c>
      <c r="L46" s="92">
        <f t="shared" ref="L46" si="2">SUM(L22:L45)</f>
        <v>5833</v>
      </c>
      <c r="M46" s="35"/>
    </row>
    <row r="47" spans="1:31" s="29" customFormat="1" x14ac:dyDescent="0.35">
      <c r="A47" s="163" t="s">
        <v>175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</row>
    <row r="48" spans="1:31" x14ac:dyDescent="0.3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27"/>
      <c r="AD48" s="27"/>
      <c r="AE48" s="27"/>
    </row>
    <row r="49" spans="1:28" s="29" customFormat="1" ht="15" customHeight="1" x14ac:dyDescent="0.35">
      <c r="A49" s="152" t="s">
        <v>227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s="29" customFormat="1" ht="15" customHeight="1" x14ac:dyDescent="0.35">
      <c r="A50" s="149" t="s">
        <v>68</v>
      </c>
      <c r="B50" s="148" t="s">
        <v>151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 t="s">
        <v>71</v>
      </c>
    </row>
    <row r="51" spans="1:28" s="29" customFormat="1" ht="34.5" customHeight="1" x14ac:dyDescent="0.35">
      <c r="A51" s="149"/>
      <c r="B51" s="58" t="s">
        <v>117</v>
      </c>
      <c r="C51" s="58" t="s">
        <v>118</v>
      </c>
      <c r="D51" s="58" t="s">
        <v>119</v>
      </c>
      <c r="E51" s="58" t="s">
        <v>120</v>
      </c>
      <c r="F51" s="58" t="s">
        <v>121</v>
      </c>
      <c r="G51" s="58" t="s">
        <v>122</v>
      </c>
      <c r="H51" s="58" t="s">
        <v>123</v>
      </c>
      <c r="I51" s="58" t="s">
        <v>124</v>
      </c>
      <c r="J51" s="58" t="s">
        <v>66</v>
      </c>
      <c r="K51" s="58" t="s">
        <v>67</v>
      </c>
      <c r="L51" s="65" t="s">
        <v>71</v>
      </c>
    </row>
    <row r="52" spans="1:28" s="29" customFormat="1" x14ac:dyDescent="0.35">
      <c r="A52" s="9" t="s">
        <v>3</v>
      </c>
      <c r="B52" s="13">
        <v>25</v>
      </c>
      <c r="C52" s="13">
        <v>97</v>
      </c>
      <c r="D52" s="13">
        <v>88</v>
      </c>
      <c r="E52" s="13">
        <v>16</v>
      </c>
      <c r="F52" s="13">
        <v>3</v>
      </c>
      <c r="G52" s="13">
        <v>1</v>
      </c>
      <c r="H52" s="13">
        <v>0</v>
      </c>
      <c r="I52" s="13">
        <v>0</v>
      </c>
      <c r="J52" s="13">
        <v>0</v>
      </c>
      <c r="K52" s="13">
        <v>649</v>
      </c>
      <c r="L52" s="14">
        <f>SUM(B52:K52)</f>
        <v>879</v>
      </c>
      <c r="N52" s="35"/>
    </row>
    <row r="53" spans="1:28" s="29" customFormat="1" x14ac:dyDescent="0.35">
      <c r="A53" s="9" t="s">
        <v>145</v>
      </c>
      <c r="B53" s="13">
        <v>1</v>
      </c>
      <c r="C53" s="13">
        <v>2</v>
      </c>
      <c r="D53" s="13">
        <v>4</v>
      </c>
      <c r="E53" s="13">
        <v>2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30</v>
      </c>
      <c r="L53" s="14">
        <f t="shared" ref="L53:L75" si="3">SUM(B53:K53)</f>
        <v>39</v>
      </c>
      <c r="N53" s="35"/>
    </row>
    <row r="54" spans="1:28" s="29" customFormat="1" x14ac:dyDescent="0.35">
      <c r="A54" s="9" t="s">
        <v>4</v>
      </c>
      <c r="B54" s="13">
        <v>1</v>
      </c>
      <c r="C54" s="13">
        <v>8</v>
      </c>
      <c r="D54" s="13">
        <v>8</v>
      </c>
      <c r="E54" s="13">
        <v>2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76</v>
      </c>
      <c r="L54" s="14">
        <f t="shared" si="3"/>
        <v>95</v>
      </c>
      <c r="N54" s="35"/>
    </row>
    <row r="55" spans="1:28" s="29" customFormat="1" x14ac:dyDescent="0.35">
      <c r="A55" s="9" t="s">
        <v>5</v>
      </c>
      <c r="B55" s="13">
        <v>1</v>
      </c>
      <c r="C55" s="13">
        <v>5</v>
      </c>
      <c r="D55" s="13">
        <v>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42</v>
      </c>
      <c r="L55" s="14">
        <f t="shared" si="3"/>
        <v>53</v>
      </c>
      <c r="N55" s="35"/>
    </row>
    <row r="56" spans="1:28" s="29" customFormat="1" x14ac:dyDescent="0.35">
      <c r="A56" s="9" t="s">
        <v>0</v>
      </c>
      <c r="B56" s="13">
        <v>13</v>
      </c>
      <c r="C56" s="13">
        <v>114</v>
      </c>
      <c r="D56" s="13">
        <v>122</v>
      </c>
      <c r="E56" s="13">
        <v>42</v>
      </c>
      <c r="F56" s="13">
        <v>6</v>
      </c>
      <c r="G56" s="13">
        <v>3</v>
      </c>
      <c r="H56" s="13">
        <v>1</v>
      </c>
      <c r="I56" s="13">
        <v>0</v>
      </c>
      <c r="J56" s="13">
        <v>1</v>
      </c>
      <c r="K56" s="13">
        <v>1077</v>
      </c>
      <c r="L56" s="14">
        <f t="shared" si="3"/>
        <v>1379</v>
      </c>
      <c r="M56" s="35"/>
      <c r="N56" s="35"/>
      <c r="V56" s="35"/>
    </row>
    <row r="57" spans="1:28" s="29" customFormat="1" x14ac:dyDescent="0.35">
      <c r="A57" s="9" t="s">
        <v>6</v>
      </c>
      <c r="B57" s="13">
        <v>1</v>
      </c>
      <c r="C57" s="13">
        <v>8</v>
      </c>
      <c r="D57" s="13">
        <v>9</v>
      </c>
      <c r="E57" s="13">
        <v>5</v>
      </c>
      <c r="F57" s="13">
        <v>2</v>
      </c>
      <c r="G57" s="13">
        <v>0</v>
      </c>
      <c r="H57" s="13">
        <v>0</v>
      </c>
      <c r="I57" s="13">
        <v>0</v>
      </c>
      <c r="J57" s="13">
        <v>0</v>
      </c>
      <c r="K57" s="13">
        <v>37</v>
      </c>
      <c r="L57" s="14">
        <f t="shared" si="3"/>
        <v>62</v>
      </c>
      <c r="N57" s="35"/>
    </row>
    <row r="58" spans="1:28" s="29" customFormat="1" x14ac:dyDescent="0.35">
      <c r="A58" s="9" t="s">
        <v>7</v>
      </c>
      <c r="B58" s="13">
        <v>1</v>
      </c>
      <c r="C58" s="13">
        <v>7</v>
      </c>
      <c r="D58" s="13">
        <v>15</v>
      </c>
      <c r="E58" s="13">
        <v>9</v>
      </c>
      <c r="F58" s="13">
        <v>2</v>
      </c>
      <c r="G58" s="13">
        <v>0</v>
      </c>
      <c r="H58" s="13">
        <v>0</v>
      </c>
      <c r="I58" s="13">
        <v>0</v>
      </c>
      <c r="J58" s="13">
        <v>0</v>
      </c>
      <c r="K58" s="13">
        <v>80</v>
      </c>
      <c r="L58" s="14">
        <f t="shared" si="3"/>
        <v>114</v>
      </c>
      <c r="N58" s="35"/>
    </row>
    <row r="59" spans="1:28" s="29" customFormat="1" x14ac:dyDescent="0.35">
      <c r="A59" s="9" t="s">
        <v>96</v>
      </c>
      <c r="B59" s="13">
        <v>0</v>
      </c>
      <c r="C59" s="13">
        <v>2</v>
      </c>
      <c r="D59" s="13">
        <v>1</v>
      </c>
      <c r="E59" s="13">
        <v>1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16</v>
      </c>
      <c r="L59" s="14">
        <f t="shared" si="3"/>
        <v>21</v>
      </c>
      <c r="N59" s="35"/>
    </row>
    <row r="60" spans="1:28" s="29" customFormat="1" x14ac:dyDescent="0.35">
      <c r="A60" s="9" t="s">
        <v>166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1</v>
      </c>
      <c r="L60" s="14">
        <f t="shared" si="3"/>
        <v>1</v>
      </c>
      <c r="N60" s="35"/>
    </row>
    <row r="61" spans="1:28" s="29" customFormat="1" x14ac:dyDescent="0.35">
      <c r="A61" s="9" t="s">
        <v>97</v>
      </c>
      <c r="B61" s="13">
        <v>0</v>
      </c>
      <c r="C61" s="13">
        <v>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4</v>
      </c>
      <c r="L61" s="14">
        <f t="shared" si="3"/>
        <v>5</v>
      </c>
      <c r="N61" s="35"/>
    </row>
    <row r="62" spans="1:28" s="29" customFormat="1" x14ac:dyDescent="0.35">
      <c r="A62" s="9" t="s">
        <v>98</v>
      </c>
      <c r="B62" s="13">
        <v>0</v>
      </c>
      <c r="C62" s="13">
        <v>3</v>
      </c>
      <c r="D62" s="13">
        <v>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21</v>
      </c>
      <c r="L62" s="14">
        <f t="shared" si="3"/>
        <v>25</v>
      </c>
      <c r="N62" s="35"/>
    </row>
    <row r="63" spans="1:28" s="29" customFormat="1" x14ac:dyDescent="0.35">
      <c r="A63" s="9" t="s">
        <v>99</v>
      </c>
      <c r="B63" s="13">
        <v>2</v>
      </c>
      <c r="C63" s="13">
        <v>6</v>
      </c>
      <c r="D63" s="13">
        <v>4</v>
      </c>
      <c r="E63" s="13">
        <v>3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65</v>
      </c>
      <c r="L63" s="14">
        <f t="shared" si="3"/>
        <v>80</v>
      </c>
      <c r="N63" s="35"/>
    </row>
    <row r="64" spans="1:28" s="29" customFormat="1" x14ac:dyDescent="0.35">
      <c r="A64" s="9" t="s">
        <v>100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5</v>
      </c>
      <c r="L64" s="14">
        <f t="shared" si="3"/>
        <v>5</v>
      </c>
      <c r="N64" s="35"/>
    </row>
    <row r="65" spans="1:28" s="29" customFormat="1" x14ac:dyDescent="0.35">
      <c r="A65" s="9" t="s">
        <v>8</v>
      </c>
      <c r="B65" s="13">
        <v>2</v>
      </c>
      <c r="C65" s="13">
        <v>10</v>
      </c>
      <c r="D65" s="13">
        <v>5</v>
      </c>
      <c r="E65" s="13">
        <v>3</v>
      </c>
      <c r="F65" s="13">
        <v>1</v>
      </c>
      <c r="G65" s="13">
        <v>1</v>
      </c>
      <c r="H65" s="13">
        <v>1</v>
      </c>
      <c r="I65" s="13">
        <v>0</v>
      </c>
      <c r="J65" s="13">
        <v>0</v>
      </c>
      <c r="K65" s="13">
        <v>42</v>
      </c>
      <c r="L65" s="14">
        <f t="shared" si="3"/>
        <v>65</v>
      </c>
      <c r="N65" s="35"/>
    </row>
    <row r="66" spans="1:28" s="29" customFormat="1" x14ac:dyDescent="0.35">
      <c r="A66" s="9" t="s">
        <v>9</v>
      </c>
      <c r="B66" s="13">
        <v>0</v>
      </c>
      <c r="C66" s="13">
        <v>8</v>
      </c>
      <c r="D66" s="13">
        <v>15</v>
      </c>
      <c r="E66" s="13">
        <v>10</v>
      </c>
      <c r="F66" s="13">
        <v>1</v>
      </c>
      <c r="G66" s="13">
        <v>1</v>
      </c>
      <c r="H66" s="13">
        <v>0</v>
      </c>
      <c r="I66" s="13">
        <v>0</v>
      </c>
      <c r="J66" s="13">
        <v>0</v>
      </c>
      <c r="K66" s="13">
        <v>48</v>
      </c>
      <c r="L66" s="14">
        <f t="shared" si="3"/>
        <v>83</v>
      </c>
      <c r="N66" s="35"/>
    </row>
    <row r="67" spans="1:28" s="29" customFormat="1" x14ac:dyDescent="0.35">
      <c r="A67" s="9" t="s">
        <v>1</v>
      </c>
      <c r="B67" s="13">
        <v>2</v>
      </c>
      <c r="C67" s="13">
        <v>17</v>
      </c>
      <c r="D67" s="13">
        <v>41</v>
      </c>
      <c r="E67" s="13">
        <v>15</v>
      </c>
      <c r="F67" s="13">
        <v>6</v>
      </c>
      <c r="G67" s="13">
        <v>4</v>
      </c>
      <c r="H67" s="13">
        <v>0</v>
      </c>
      <c r="I67" s="13">
        <v>0</v>
      </c>
      <c r="J67" s="13">
        <v>0</v>
      </c>
      <c r="K67" s="13">
        <v>95</v>
      </c>
      <c r="L67" s="14">
        <f t="shared" si="3"/>
        <v>180</v>
      </c>
      <c r="N67" s="35"/>
    </row>
    <row r="68" spans="1:28" s="29" customFormat="1" x14ac:dyDescent="0.35">
      <c r="A68" s="9" t="s">
        <v>2</v>
      </c>
      <c r="B68" s="13">
        <v>0</v>
      </c>
      <c r="C68" s="13">
        <v>1</v>
      </c>
      <c r="D68" s="13">
        <v>2</v>
      </c>
      <c r="E68" s="13">
        <v>3</v>
      </c>
      <c r="F68" s="13">
        <v>1</v>
      </c>
      <c r="G68" s="13">
        <v>0</v>
      </c>
      <c r="H68" s="13">
        <v>1</v>
      </c>
      <c r="I68" s="13">
        <v>0</v>
      </c>
      <c r="J68" s="13">
        <v>0</v>
      </c>
      <c r="K68" s="13">
        <v>45</v>
      </c>
      <c r="L68" s="14">
        <f t="shared" si="3"/>
        <v>53</v>
      </c>
      <c r="N68" s="35"/>
    </row>
    <row r="69" spans="1:28" s="29" customFormat="1" x14ac:dyDescent="0.35">
      <c r="A69" s="9" t="s">
        <v>10</v>
      </c>
      <c r="B69" s="13">
        <v>11</v>
      </c>
      <c r="C69" s="13">
        <v>100</v>
      </c>
      <c r="D69" s="13">
        <v>104</v>
      </c>
      <c r="E69" s="13">
        <v>28</v>
      </c>
      <c r="F69" s="13">
        <v>7</v>
      </c>
      <c r="G69" s="13">
        <v>4</v>
      </c>
      <c r="H69" s="13">
        <v>3</v>
      </c>
      <c r="I69" s="13">
        <v>0</v>
      </c>
      <c r="J69" s="13">
        <v>0</v>
      </c>
      <c r="K69" s="13">
        <v>1374</v>
      </c>
      <c r="L69" s="14">
        <f t="shared" si="3"/>
        <v>1631</v>
      </c>
      <c r="M69" s="35"/>
      <c r="N69" s="35"/>
      <c r="V69" s="35"/>
    </row>
    <row r="70" spans="1:28" s="29" customFormat="1" x14ac:dyDescent="0.35">
      <c r="A70" s="9" t="s">
        <v>11</v>
      </c>
      <c r="B70" s="13">
        <v>2</v>
      </c>
      <c r="C70" s="13">
        <v>14</v>
      </c>
      <c r="D70" s="13">
        <v>10</v>
      </c>
      <c r="E70" s="13">
        <v>4</v>
      </c>
      <c r="F70" s="13">
        <v>3</v>
      </c>
      <c r="G70" s="13">
        <v>2</v>
      </c>
      <c r="H70" s="13">
        <v>0</v>
      </c>
      <c r="I70" s="13">
        <v>0</v>
      </c>
      <c r="J70" s="13">
        <v>0</v>
      </c>
      <c r="K70" s="13">
        <v>65</v>
      </c>
      <c r="L70" s="14">
        <f t="shared" si="3"/>
        <v>100</v>
      </c>
      <c r="N70" s="35"/>
    </row>
    <row r="71" spans="1:28" s="29" customFormat="1" x14ac:dyDescent="0.35">
      <c r="A71" s="9" t="s">
        <v>12</v>
      </c>
      <c r="B71" s="13">
        <v>0</v>
      </c>
      <c r="C71" s="13">
        <v>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4</v>
      </c>
      <c r="L71" s="14">
        <f t="shared" si="3"/>
        <v>5</v>
      </c>
      <c r="N71" s="35"/>
    </row>
    <row r="72" spans="1:28" s="29" customFormat="1" x14ac:dyDescent="0.35">
      <c r="A72" s="9" t="s">
        <v>13</v>
      </c>
      <c r="B72" s="13">
        <v>0</v>
      </c>
      <c r="C72" s="13">
        <v>10</v>
      </c>
      <c r="D72" s="13">
        <v>12</v>
      </c>
      <c r="E72" s="13">
        <v>1</v>
      </c>
      <c r="F72" s="13">
        <v>1</v>
      </c>
      <c r="G72" s="13">
        <v>0</v>
      </c>
      <c r="H72" s="13">
        <v>0</v>
      </c>
      <c r="I72" s="13">
        <v>0</v>
      </c>
      <c r="J72" s="13">
        <v>0</v>
      </c>
      <c r="K72" s="13">
        <v>111</v>
      </c>
      <c r="L72" s="14">
        <f t="shared" si="3"/>
        <v>135</v>
      </c>
      <c r="N72" s="35"/>
    </row>
    <row r="73" spans="1:28" s="29" customFormat="1" x14ac:dyDescent="0.35">
      <c r="A73" s="9" t="s">
        <v>14</v>
      </c>
      <c r="B73" s="13">
        <v>10</v>
      </c>
      <c r="C73" s="13">
        <v>42</v>
      </c>
      <c r="D73" s="13">
        <v>53</v>
      </c>
      <c r="E73" s="13">
        <v>16</v>
      </c>
      <c r="F73" s="13">
        <v>1</v>
      </c>
      <c r="G73" s="13">
        <v>2</v>
      </c>
      <c r="H73" s="13">
        <v>2</v>
      </c>
      <c r="I73" s="13">
        <v>0</v>
      </c>
      <c r="J73" s="13">
        <v>0</v>
      </c>
      <c r="K73" s="13">
        <v>294</v>
      </c>
      <c r="L73" s="14">
        <f t="shared" si="3"/>
        <v>420</v>
      </c>
      <c r="N73" s="35"/>
    </row>
    <row r="74" spans="1:28" s="29" customFormat="1" x14ac:dyDescent="0.35">
      <c r="A74" s="9" t="s">
        <v>15</v>
      </c>
      <c r="B74" s="13">
        <v>3</v>
      </c>
      <c r="C74" s="13">
        <v>19</v>
      </c>
      <c r="D74" s="13">
        <v>29</v>
      </c>
      <c r="E74" s="13">
        <v>11</v>
      </c>
      <c r="F74" s="13">
        <v>2</v>
      </c>
      <c r="G74" s="13">
        <v>0</v>
      </c>
      <c r="H74" s="13">
        <v>1</v>
      </c>
      <c r="I74" s="13">
        <v>0</v>
      </c>
      <c r="J74" s="13">
        <v>0</v>
      </c>
      <c r="K74" s="13">
        <v>227</v>
      </c>
      <c r="L74" s="14">
        <f t="shared" si="3"/>
        <v>292</v>
      </c>
      <c r="N74" s="35"/>
    </row>
    <row r="75" spans="1:28" s="29" customFormat="1" x14ac:dyDescent="0.35">
      <c r="A75" s="9" t="s">
        <v>16</v>
      </c>
      <c r="B75" s="13">
        <v>1</v>
      </c>
      <c r="C75" s="13">
        <v>7</v>
      </c>
      <c r="D75" s="13">
        <v>17</v>
      </c>
      <c r="E75" s="13">
        <v>6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80</v>
      </c>
      <c r="L75" s="14">
        <f t="shared" si="3"/>
        <v>111</v>
      </c>
      <c r="M75" s="35"/>
      <c r="N75" s="35"/>
    </row>
    <row r="76" spans="1:28" s="29" customFormat="1" x14ac:dyDescent="0.35">
      <c r="A76" s="56" t="s">
        <v>17</v>
      </c>
      <c r="B76" s="92">
        <f t="shared" ref="B76:L76" si="4">SUM(B52:B75)</f>
        <v>76</v>
      </c>
      <c r="C76" s="92">
        <f t="shared" si="4"/>
        <v>482</v>
      </c>
      <c r="D76" s="92">
        <f t="shared" si="4"/>
        <v>545</v>
      </c>
      <c r="E76" s="92">
        <f t="shared" si="4"/>
        <v>177</v>
      </c>
      <c r="F76" s="92">
        <f t="shared" si="4"/>
        <v>36</v>
      </c>
      <c r="G76" s="92">
        <f t="shared" si="4"/>
        <v>19</v>
      </c>
      <c r="H76" s="92">
        <f t="shared" si="4"/>
        <v>9</v>
      </c>
      <c r="I76" s="92">
        <f t="shared" si="4"/>
        <v>0</v>
      </c>
      <c r="J76" s="92">
        <f t="shared" si="4"/>
        <v>1</v>
      </c>
      <c r="K76" s="92">
        <f t="shared" si="4"/>
        <v>4488</v>
      </c>
      <c r="L76" s="92">
        <f t="shared" si="4"/>
        <v>5833</v>
      </c>
      <c r="M76" s="35"/>
    </row>
    <row r="77" spans="1:28" s="28" customFormat="1" x14ac:dyDescent="0.35">
      <c r="A77" s="163" t="s">
        <v>175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:28" x14ac:dyDescent="0.35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s="29" customFormat="1" ht="15" customHeight="1" x14ac:dyDescent="0.35">
      <c r="A79" s="152" t="s">
        <v>228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</row>
    <row r="80" spans="1:28" s="29" customFormat="1" ht="15" customHeight="1" x14ac:dyDescent="0.35">
      <c r="A80" s="149" t="s">
        <v>68</v>
      </c>
      <c r="B80" s="148" t="s">
        <v>152</v>
      </c>
      <c r="C80" s="148"/>
      <c r="D80" s="148"/>
      <c r="E80" s="148"/>
      <c r="F80" s="148"/>
      <c r="G80" s="148"/>
      <c r="H80" s="148"/>
      <c r="I80" s="148"/>
      <c r="J80" s="148"/>
      <c r="K80" s="148"/>
      <c r="L80" s="148" t="s">
        <v>71</v>
      </c>
    </row>
    <row r="81" spans="1:13" s="29" customFormat="1" ht="34.5" customHeight="1" x14ac:dyDescent="0.35">
      <c r="A81" s="149"/>
      <c r="B81" s="58" t="s">
        <v>117</v>
      </c>
      <c r="C81" s="58" t="s">
        <v>118</v>
      </c>
      <c r="D81" s="58" t="s">
        <v>119</v>
      </c>
      <c r="E81" s="58" t="s">
        <v>120</v>
      </c>
      <c r="F81" s="58" t="s">
        <v>121</v>
      </c>
      <c r="G81" s="58" t="s">
        <v>122</v>
      </c>
      <c r="H81" s="58" t="s">
        <v>123</v>
      </c>
      <c r="I81" s="58" t="s">
        <v>124</v>
      </c>
      <c r="J81" s="58" t="s">
        <v>66</v>
      </c>
      <c r="K81" s="58" t="s">
        <v>67</v>
      </c>
      <c r="L81" s="65" t="s">
        <v>71</v>
      </c>
    </row>
    <row r="82" spans="1:13" s="29" customFormat="1" x14ac:dyDescent="0.35">
      <c r="A82" s="9" t="s">
        <v>3</v>
      </c>
      <c r="B82" s="13">
        <v>7</v>
      </c>
      <c r="C82" s="13">
        <v>73</v>
      </c>
      <c r="D82" s="13">
        <v>35</v>
      </c>
      <c r="E82" s="13">
        <v>2</v>
      </c>
      <c r="F82" s="13">
        <v>0</v>
      </c>
      <c r="G82" s="13">
        <v>2</v>
      </c>
      <c r="H82" s="13">
        <v>0</v>
      </c>
      <c r="I82" s="13">
        <v>0</v>
      </c>
      <c r="J82" s="13">
        <v>0</v>
      </c>
      <c r="K82" s="13">
        <v>760</v>
      </c>
      <c r="L82" s="14">
        <f>SUM(B82:K82)</f>
        <v>879</v>
      </c>
    </row>
    <row r="83" spans="1:13" s="29" customFormat="1" x14ac:dyDescent="0.35">
      <c r="A83" s="9" t="s">
        <v>145</v>
      </c>
      <c r="B83" s="13">
        <v>0</v>
      </c>
      <c r="C83" s="13">
        <v>0</v>
      </c>
      <c r="D83" s="13">
        <v>3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36</v>
      </c>
      <c r="L83" s="14">
        <f t="shared" ref="L83:L105" si="5">SUM(B83:K83)</f>
        <v>39</v>
      </c>
    </row>
    <row r="84" spans="1:13" s="29" customFormat="1" x14ac:dyDescent="0.35">
      <c r="A84" s="9" t="s">
        <v>4</v>
      </c>
      <c r="B84" s="13">
        <v>1</v>
      </c>
      <c r="C84" s="13">
        <v>4</v>
      </c>
      <c r="D84" s="13">
        <v>4</v>
      </c>
      <c r="E84" s="13">
        <v>1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85</v>
      </c>
      <c r="L84" s="14">
        <f t="shared" si="5"/>
        <v>95</v>
      </c>
    </row>
    <row r="85" spans="1:13" s="29" customFormat="1" x14ac:dyDescent="0.35">
      <c r="A85" s="9" t="s">
        <v>5</v>
      </c>
      <c r="B85" s="13">
        <v>2</v>
      </c>
      <c r="C85" s="13">
        <v>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50</v>
      </c>
      <c r="L85" s="14">
        <f t="shared" si="5"/>
        <v>53</v>
      </c>
    </row>
    <row r="86" spans="1:13" s="29" customFormat="1" x14ac:dyDescent="0.35">
      <c r="A86" s="9" t="s">
        <v>0</v>
      </c>
      <c r="B86" s="13">
        <v>6</v>
      </c>
      <c r="C86" s="13">
        <v>56</v>
      </c>
      <c r="D86" s="13">
        <v>89</v>
      </c>
      <c r="E86" s="13">
        <v>29</v>
      </c>
      <c r="F86" s="13">
        <v>2</v>
      </c>
      <c r="G86" s="13">
        <v>4</v>
      </c>
      <c r="H86" s="13">
        <v>0</v>
      </c>
      <c r="I86" s="13">
        <v>0</v>
      </c>
      <c r="J86" s="13">
        <v>1</v>
      </c>
      <c r="K86" s="13">
        <v>1192</v>
      </c>
      <c r="L86" s="14">
        <f t="shared" si="5"/>
        <v>1379</v>
      </c>
      <c r="M86" s="35"/>
    </row>
    <row r="87" spans="1:13" s="29" customFormat="1" x14ac:dyDescent="0.35">
      <c r="A87" s="9" t="s">
        <v>6</v>
      </c>
      <c r="B87" s="13">
        <v>1</v>
      </c>
      <c r="C87" s="13">
        <v>5</v>
      </c>
      <c r="D87" s="13">
        <v>7</v>
      </c>
      <c r="E87" s="13">
        <v>4</v>
      </c>
      <c r="F87" s="13">
        <v>1</v>
      </c>
      <c r="G87" s="13">
        <v>1</v>
      </c>
      <c r="H87" s="13">
        <v>0</v>
      </c>
      <c r="I87" s="13">
        <v>0</v>
      </c>
      <c r="J87" s="13">
        <v>0</v>
      </c>
      <c r="K87" s="13">
        <v>43</v>
      </c>
      <c r="L87" s="14">
        <f t="shared" si="5"/>
        <v>62</v>
      </c>
    </row>
    <row r="88" spans="1:13" s="29" customFormat="1" x14ac:dyDescent="0.35">
      <c r="A88" s="9" t="s">
        <v>7</v>
      </c>
      <c r="B88" s="13">
        <v>0</v>
      </c>
      <c r="C88" s="13">
        <v>7</v>
      </c>
      <c r="D88" s="13">
        <v>13</v>
      </c>
      <c r="E88" s="13">
        <v>3</v>
      </c>
      <c r="F88" s="13">
        <v>0</v>
      </c>
      <c r="G88" s="13">
        <v>1</v>
      </c>
      <c r="H88" s="13">
        <v>0</v>
      </c>
      <c r="I88" s="13">
        <v>0</v>
      </c>
      <c r="J88" s="13">
        <v>0</v>
      </c>
      <c r="K88" s="13">
        <v>90</v>
      </c>
      <c r="L88" s="14">
        <f t="shared" si="5"/>
        <v>114</v>
      </c>
    </row>
    <row r="89" spans="1:13" s="29" customFormat="1" x14ac:dyDescent="0.35">
      <c r="A89" s="9" t="s">
        <v>96</v>
      </c>
      <c r="B89" s="13">
        <v>0</v>
      </c>
      <c r="C89" s="13">
        <v>1</v>
      </c>
      <c r="D89" s="13">
        <v>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19</v>
      </c>
      <c r="L89" s="14">
        <f t="shared" si="5"/>
        <v>21</v>
      </c>
    </row>
    <row r="90" spans="1:13" s="29" customFormat="1" x14ac:dyDescent="0.35">
      <c r="A90" s="9" t="s">
        <v>166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1</v>
      </c>
      <c r="L90" s="14">
        <f t="shared" si="5"/>
        <v>1</v>
      </c>
    </row>
    <row r="91" spans="1:13" s="29" customFormat="1" x14ac:dyDescent="0.35">
      <c r="A91" s="9" t="s">
        <v>97</v>
      </c>
      <c r="B91" s="13">
        <v>1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4</v>
      </c>
      <c r="L91" s="14">
        <f t="shared" si="5"/>
        <v>5</v>
      </c>
    </row>
    <row r="92" spans="1:13" s="29" customFormat="1" x14ac:dyDescent="0.35">
      <c r="A92" s="9" t="s">
        <v>98</v>
      </c>
      <c r="B92" s="13">
        <v>0</v>
      </c>
      <c r="C92" s="13">
        <v>3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22</v>
      </c>
      <c r="L92" s="14">
        <f t="shared" si="5"/>
        <v>25</v>
      </c>
    </row>
    <row r="93" spans="1:13" s="29" customFormat="1" x14ac:dyDescent="0.35">
      <c r="A93" s="9" t="s">
        <v>99</v>
      </c>
      <c r="B93" s="13">
        <v>1</v>
      </c>
      <c r="C93" s="13">
        <v>4</v>
      </c>
      <c r="D93" s="13">
        <v>2</v>
      </c>
      <c r="E93" s="13">
        <v>1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72</v>
      </c>
      <c r="L93" s="14">
        <f t="shared" si="5"/>
        <v>80</v>
      </c>
    </row>
    <row r="94" spans="1:13" s="29" customFormat="1" x14ac:dyDescent="0.35">
      <c r="A94" s="9" t="s">
        <v>100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5</v>
      </c>
      <c r="L94" s="14">
        <f t="shared" si="5"/>
        <v>5</v>
      </c>
    </row>
    <row r="95" spans="1:13" s="29" customFormat="1" x14ac:dyDescent="0.35">
      <c r="A95" s="9" t="s">
        <v>8</v>
      </c>
      <c r="B95" s="13">
        <v>2</v>
      </c>
      <c r="C95" s="13">
        <v>5</v>
      </c>
      <c r="D95" s="13">
        <v>7</v>
      </c>
      <c r="E95" s="13">
        <v>3</v>
      </c>
      <c r="F95" s="13">
        <v>0</v>
      </c>
      <c r="G95" s="13">
        <v>1</v>
      </c>
      <c r="H95" s="13">
        <v>0</v>
      </c>
      <c r="I95" s="13">
        <v>0</v>
      </c>
      <c r="J95" s="13">
        <v>0</v>
      </c>
      <c r="K95" s="13">
        <v>47</v>
      </c>
      <c r="L95" s="14">
        <f t="shared" si="5"/>
        <v>65</v>
      </c>
    </row>
    <row r="96" spans="1:13" s="29" customFormat="1" x14ac:dyDescent="0.35">
      <c r="A96" s="9" t="s">
        <v>9</v>
      </c>
      <c r="B96" s="13">
        <v>0</v>
      </c>
      <c r="C96" s="13">
        <v>6</v>
      </c>
      <c r="D96" s="13">
        <v>14</v>
      </c>
      <c r="E96" s="13">
        <v>6</v>
      </c>
      <c r="F96" s="13">
        <v>2</v>
      </c>
      <c r="G96" s="13">
        <v>0</v>
      </c>
      <c r="H96" s="13">
        <v>0</v>
      </c>
      <c r="I96" s="13">
        <v>0</v>
      </c>
      <c r="J96" s="13">
        <v>0</v>
      </c>
      <c r="K96" s="13">
        <v>55</v>
      </c>
      <c r="L96" s="14">
        <f t="shared" si="5"/>
        <v>83</v>
      </c>
    </row>
    <row r="97" spans="1:20" s="29" customFormat="1" x14ac:dyDescent="0.35">
      <c r="A97" s="9" t="s">
        <v>1</v>
      </c>
      <c r="B97" s="13">
        <v>2</v>
      </c>
      <c r="C97" s="13">
        <v>15</v>
      </c>
      <c r="D97" s="13">
        <v>25</v>
      </c>
      <c r="E97" s="13">
        <v>20</v>
      </c>
      <c r="F97" s="13">
        <v>6</v>
      </c>
      <c r="G97" s="13">
        <v>0</v>
      </c>
      <c r="H97" s="13">
        <v>1</v>
      </c>
      <c r="I97" s="13">
        <v>0</v>
      </c>
      <c r="J97" s="13">
        <v>0</v>
      </c>
      <c r="K97" s="13">
        <v>111</v>
      </c>
      <c r="L97" s="14">
        <f t="shared" si="5"/>
        <v>180</v>
      </c>
    </row>
    <row r="98" spans="1:20" s="29" customFormat="1" x14ac:dyDescent="0.35">
      <c r="A98" s="9" t="s">
        <v>2</v>
      </c>
      <c r="B98" s="13">
        <v>0</v>
      </c>
      <c r="C98" s="13">
        <v>1</v>
      </c>
      <c r="D98" s="13">
        <v>4</v>
      </c>
      <c r="E98" s="13">
        <v>1</v>
      </c>
      <c r="F98" s="13">
        <v>0</v>
      </c>
      <c r="G98" s="13">
        <v>0</v>
      </c>
      <c r="H98" s="13">
        <v>2</v>
      </c>
      <c r="I98" s="13">
        <v>0</v>
      </c>
      <c r="J98" s="13">
        <v>0</v>
      </c>
      <c r="K98" s="13">
        <v>45</v>
      </c>
      <c r="L98" s="14">
        <f t="shared" si="5"/>
        <v>53</v>
      </c>
    </row>
    <row r="99" spans="1:20" s="29" customFormat="1" x14ac:dyDescent="0.35">
      <c r="A99" s="9" t="s">
        <v>10</v>
      </c>
      <c r="B99" s="13">
        <v>5</v>
      </c>
      <c r="C99" s="13">
        <v>56</v>
      </c>
      <c r="D99" s="13">
        <v>54</v>
      </c>
      <c r="E99" s="13">
        <v>16</v>
      </c>
      <c r="F99" s="13">
        <v>4</v>
      </c>
      <c r="G99" s="13">
        <v>5</v>
      </c>
      <c r="H99" s="13">
        <v>2</v>
      </c>
      <c r="I99" s="13">
        <v>0</v>
      </c>
      <c r="J99" s="13">
        <v>1</v>
      </c>
      <c r="K99" s="13">
        <v>1488</v>
      </c>
      <c r="L99" s="14">
        <f t="shared" si="5"/>
        <v>1631</v>
      </c>
      <c r="M99" s="35"/>
    </row>
    <row r="100" spans="1:20" s="29" customFormat="1" x14ac:dyDescent="0.35">
      <c r="A100" s="9" t="s">
        <v>11</v>
      </c>
      <c r="B100" s="13">
        <v>4</v>
      </c>
      <c r="C100" s="13">
        <v>4</v>
      </c>
      <c r="D100" s="13">
        <v>8</v>
      </c>
      <c r="E100" s="13">
        <v>6</v>
      </c>
      <c r="F100" s="13">
        <v>2</v>
      </c>
      <c r="G100" s="13">
        <v>0</v>
      </c>
      <c r="H100" s="13">
        <v>0</v>
      </c>
      <c r="I100" s="13">
        <v>0</v>
      </c>
      <c r="J100" s="13">
        <v>0</v>
      </c>
      <c r="K100" s="13">
        <v>76</v>
      </c>
      <c r="L100" s="14">
        <f t="shared" si="5"/>
        <v>100</v>
      </c>
    </row>
    <row r="101" spans="1:20" s="29" customFormat="1" x14ac:dyDescent="0.35">
      <c r="A101" s="9" t="s">
        <v>12</v>
      </c>
      <c r="B101" s="13">
        <v>0</v>
      </c>
      <c r="C101" s="13">
        <v>1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4</v>
      </c>
      <c r="L101" s="14">
        <f t="shared" si="5"/>
        <v>5</v>
      </c>
    </row>
    <row r="102" spans="1:20" s="29" customFormat="1" x14ac:dyDescent="0.35">
      <c r="A102" s="9" t="s">
        <v>13</v>
      </c>
      <c r="B102" s="13">
        <v>0</v>
      </c>
      <c r="C102" s="13">
        <v>3</v>
      </c>
      <c r="D102" s="13">
        <v>8</v>
      </c>
      <c r="E102" s="13">
        <v>1</v>
      </c>
      <c r="F102" s="13">
        <v>0</v>
      </c>
      <c r="G102" s="13">
        <v>1</v>
      </c>
      <c r="H102" s="13">
        <v>0</v>
      </c>
      <c r="I102" s="13">
        <v>0</v>
      </c>
      <c r="J102" s="13">
        <v>0</v>
      </c>
      <c r="K102" s="13">
        <v>122</v>
      </c>
      <c r="L102" s="14">
        <f t="shared" si="5"/>
        <v>135</v>
      </c>
    </row>
    <row r="103" spans="1:20" s="29" customFormat="1" x14ac:dyDescent="0.35">
      <c r="A103" s="9" t="s">
        <v>14</v>
      </c>
      <c r="B103" s="13">
        <v>7</v>
      </c>
      <c r="C103" s="13">
        <v>47</v>
      </c>
      <c r="D103" s="13">
        <v>24</v>
      </c>
      <c r="E103" s="13">
        <v>8</v>
      </c>
      <c r="F103" s="13">
        <v>3</v>
      </c>
      <c r="G103" s="13">
        <v>1</v>
      </c>
      <c r="H103" s="13">
        <v>2</v>
      </c>
      <c r="I103" s="13">
        <v>0</v>
      </c>
      <c r="J103" s="13">
        <v>0</v>
      </c>
      <c r="K103" s="13">
        <v>328</v>
      </c>
      <c r="L103" s="14">
        <f t="shared" si="5"/>
        <v>420</v>
      </c>
    </row>
    <row r="104" spans="1:20" s="29" customFormat="1" x14ac:dyDescent="0.35">
      <c r="A104" s="9" t="s">
        <v>15</v>
      </c>
      <c r="B104" s="13">
        <v>2</v>
      </c>
      <c r="C104" s="13">
        <v>13</v>
      </c>
      <c r="D104" s="13">
        <v>19</v>
      </c>
      <c r="E104" s="13">
        <v>5</v>
      </c>
      <c r="F104" s="13">
        <v>0</v>
      </c>
      <c r="G104" s="13">
        <v>1</v>
      </c>
      <c r="H104" s="13">
        <v>1</v>
      </c>
      <c r="I104" s="13">
        <v>0</v>
      </c>
      <c r="J104" s="13">
        <v>0</v>
      </c>
      <c r="K104" s="13">
        <v>251</v>
      </c>
      <c r="L104" s="14">
        <f t="shared" si="5"/>
        <v>292</v>
      </c>
    </row>
    <row r="105" spans="1:20" s="29" customFormat="1" x14ac:dyDescent="0.35">
      <c r="A105" s="9" t="s">
        <v>16</v>
      </c>
      <c r="B105" s="13">
        <v>0</v>
      </c>
      <c r="C105" s="13">
        <v>5</v>
      </c>
      <c r="D105" s="13">
        <v>11</v>
      </c>
      <c r="E105" s="13">
        <v>4</v>
      </c>
      <c r="F105" s="13">
        <v>1</v>
      </c>
      <c r="G105" s="13">
        <v>0</v>
      </c>
      <c r="H105" s="13">
        <v>0</v>
      </c>
      <c r="I105" s="13">
        <v>0</v>
      </c>
      <c r="J105" s="13">
        <v>0</v>
      </c>
      <c r="K105" s="13">
        <v>90</v>
      </c>
      <c r="L105" s="14">
        <f t="shared" si="5"/>
        <v>111</v>
      </c>
    </row>
    <row r="106" spans="1:20" s="29" customFormat="1" x14ac:dyDescent="0.35">
      <c r="A106" s="56" t="s">
        <v>17</v>
      </c>
      <c r="B106" s="92">
        <f t="shared" ref="B106:L106" si="6">SUM(B82:B105)</f>
        <v>41</v>
      </c>
      <c r="C106" s="92">
        <f t="shared" si="6"/>
        <v>310</v>
      </c>
      <c r="D106" s="92">
        <f t="shared" si="6"/>
        <v>328</v>
      </c>
      <c r="E106" s="92">
        <f t="shared" si="6"/>
        <v>110</v>
      </c>
      <c r="F106" s="92">
        <f t="shared" si="6"/>
        <v>21</v>
      </c>
      <c r="G106" s="92">
        <f t="shared" si="6"/>
        <v>17</v>
      </c>
      <c r="H106" s="92">
        <f t="shared" si="6"/>
        <v>8</v>
      </c>
      <c r="I106" s="92">
        <f t="shared" si="6"/>
        <v>0</v>
      </c>
      <c r="J106" s="92">
        <f t="shared" si="6"/>
        <v>2</v>
      </c>
      <c r="K106" s="92">
        <f t="shared" si="6"/>
        <v>4996</v>
      </c>
      <c r="L106" s="92">
        <f t="shared" si="6"/>
        <v>5833</v>
      </c>
    </row>
    <row r="107" spans="1:20" s="29" customFormat="1" x14ac:dyDescent="0.35">
      <c r="A107" s="163" t="s">
        <v>175</v>
      </c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O107" s="87"/>
      <c r="P107" s="87"/>
      <c r="Q107" s="87"/>
      <c r="R107" s="87"/>
      <c r="S107" s="87"/>
      <c r="T107" s="87"/>
    </row>
    <row r="108" spans="1:20" s="28" customFormat="1" x14ac:dyDescent="0.35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O108" s="46"/>
      <c r="P108" s="46"/>
      <c r="Q108" s="46"/>
      <c r="R108" s="46"/>
      <c r="S108" s="46"/>
      <c r="T108" s="46"/>
    </row>
    <row r="109" spans="1:20" s="29" customFormat="1" ht="15" customHeight="1" x14ac:dyDescent="0.35">
      <c r="A109" s="156" t="s">
        <v>229</v>
      </c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42"/>
      <c r="N109" s="42"/>
      <c r="O109" s="42"/>
      <c r="P109" s="42"/>
      <c r="Q109" s="42"/>
      <c r="R109" s="42"/>
      <c r="S109" s="42"/>
      <c r="T109" s="42"/>
    </row>
    <row r="110" spans="1:20" s="29" customFormat="1" ht="15" customHeight="1" x14ac:dyDescent="0.35">
      <c r="A110" s="149" t="s">
        <v>68</v>
      </c>
      <c r="B110" s="148" t="s">
        <v>153</v>
      </c>
      <c r="C110" s="148"/>
      <c r="D110" s="148"/>
      <c r="E110" s="148"/>
      <c r="F110" s="148"/>
      <c r="G110" s="148"/>
      <c r="H110" s="148"/>
      <c r="I110" s="148"/>
      <c r="J110" s="148"/>
      <c r="K110" s="148"/>
      <c r="L110" s="148" t="s">
        <v>71</v>
      </c>
    </row>
    <row r="111" spans="1:20" s="29" customFormat="1" ht="34.5" customHeight="1" x14ac:dyDescent="0.35">
      <c r="A111" s="149"/>
      <c r="B111" s="58" t="s">
        <v>117</v>
      </c>
      <c r="C111" s="58" t="s">
        <v>118</v>
      </c>
      <c r="D111" s="58" t="s">
        <v>119</v>
      </c>
      <c r="E111" s="58" t="s">
        <v>120</v>
      </c>
      <c r="F111" s="58" t="s">
        <v>121</v>
      </c>
      <c r="G111" s="58" t="s">
        <v>122</v>
      </c>
      <c r="H111" s="58" t="s">
        <v>123</v>
      </c>
      <c r="I111" s="58" t="s">
        <v>124</v>
      </c>
      <c r="J111" s="58" t="s">
        <v>66</v>
      </c>
      <c r="K111" s="58" t="s">
        <v>67</v>
      </c>
      <c r="L111" s="65" t="s">
        <v>71</v>
      </c>
    </row>
    <row r="112" spans="1:20" s="29" customFormat="1" x14ac:dyDescent="0.35">
      <c r="A112" s="9" t="s">
        <v>3</v>
      </c>
      <c r="B112" s="13">
        <v>8</v>
      </c>
      <c r="C112" s="13">
        <v>15</v>
      </c>
      <c r="D112" s="13">
        <v>20</v>
      </c>
      <c r="E112" s="13">
        <v>4</v>
      </c>
      <c r="F112" s="13">
        <v>0</v>
      </c>
      <c r="G112" s="13">
        <v>0</v>
      </c>
      <c r="H112" s="13">
        <v>2</v>
      </c>
      <c r="I112" s="13">
        <v>0</v>
      </c>
      <c r="J112" s="13">
        <v>0</v>
      </c>
      <c r="K112" s="13">
        <v>830</v>
      </c>
      <c r="L112" s="14">
        <f>SUM(B112:K112)</f>
        <v>879</v>
      </c>
      <c r="N112" s="35"/>
    </row>
    <row r="113" spans="1:14" s="29" customFormat="1" x14ac:dyDescent="0.35">
      <c r="A113" s="9" t="s">
        <v>145</v>
      </c>
      <c r="B113" s="13">
        <v>0</v>
      </c>
      <c r="C113" s="13">
        <v>0</v>
      </c>
      <c r="D113" s="13">
        <v>1</v>
      </c>
      <c r="E113" s="13">
        <v>1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37</v>
      </c>
      <c r="L113" s="14">
        <f t="shared" ref="L113:L135" si="7">SUM(B113:K113)</f>
        <v>39</v>
      </c>
      <c r="N113" s="35"/>
    </row>
    <row r="114" spans="1:14" s="29" customFormat="1" x14ac:dyDescent="0.35">
      <c r="A114" s="9" t="s">
        <v>4</v>
      </c>
      <c r="B114" s="13">
        <v>1</v>
      </c>
      <c r="C114" s="13">
        <v>1</v>
      </c>
      <c r="D114" s="13">
        <v>3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89</v>
      </c>
      <c r="L114" s="14">
        <f t="shared" si="7"/>
        <v>95</v>
      </c>
      <c r="N114" s="35"/>
    </row>
    <row r="115" spans="1:14" s="29" customFormat="1" x14ac:dyDescent="0.35">
      <c r="A115" s="9" t="s">
        <v>5</v>
      </c>
      <c r="B115" s="13">
        <v>2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51</v>
      </c>
      <c r="L115" s="14">
        <f t="shared" si="7"/>
        <v>53</v>
      </c>
      <c r="N115" s="35"/>
    </row>
    <row r="116" spans="1:14" s="29" customFormat="1" x14ac:dyDescent="0.35">
      <c r="A116" s="9" t="s">
        <v>0</v>
      </c>
      <c r="B116" s="13">
        <v>3</v>
      </c>
      <c r="C116" s="13">
        <v>24</v>
      </c>
      <c r="D116" s="13">
        <v>58</v>
      </c>
      <c r="E116" s="13">
        <v>27</v>
      </c>
      <c r="F116" s="13">
        <v>6</v>
      </c>
      <c r="G116" s="13">
        <v>5</v>
      </c>
      <c r="H116" s="13">
        <v>2</v>
      </c>
      <c r="I116" s="13">
        <v>0</v>
      </c>
      <c r="J116" s="13">
        <v>1</v>
      </c>
      <c r="K116" s="13">
        <v>1253</v>
      </c>
      <c r="L116" s="14">
        <f t="shared" si="7"/>
        <v>1379</v>
      </c>
      <c r="M116" s="35"/>
      <c r="N116" s="35"/>
    </row>
    <row r="117" spans="1:14" s="29" customFormat="1" x14ac:dyDescent="0.35">
      <c r="A117" s="9" t="s">
        <v>6</v>
      </c>
      <c r="B117" s="13">
        <v>0</v>
      </c>
      <c r="C117" s="13">
        <v>0</v>
      </c>
      <c r="D117" s="13">
        <v>2</v>
      </c>
      <c r="E117" s="13">
        <v>4</v>
      </c>
      <c r="F117" s="13">
        <v>2</v>
      </c>
      <c r="G117" s="13">
        <v>2</v>
      </c>
      <c r="H117" s="13">
        <v>0</v>
      </c>
      <c r="I117" s="13">
        <v>0</v>
      </c>
      <c r="J117" s="13">
        <v>0</v>
      </c>
      <c r="K117" s="13">
        <v>52</v>
      </c>
      <c r="L117" s="14">
        <f t="shared" si="7"/>
        <v>62</v>
      </c>
      <c r="N117" s="35"/>
    </row>
    <row r="118" spans="1:14" s="29" customFormat="1" x14ac:dyDescent="0.35">
      <c r="A118" s="9" t="s">
        <v>7</v>
      </c>
      <c r="B118" s="13">
        <v>0</v>
      </c>
      <c r="C118" s="13">
        <v>1</v>
      </c>
      <c r="D118" s="13">
        <v>2</v>
      </c>
      <c r="E118" s="13">
        <v>8</v>
      </c>
      <c r="F118" s="13">
        <v>0</v>
      </c>
      <c r="G118" s="13">
        <v>3</v>
      </c>
      <c r="H118" s="13">
        <v>0</v>
      </c>
      <c r="I118" s="13">
        <v>0</v>
      </c>
      <c r="J118" s="13">
        <v>0</v>
      </c>
      <c r="K118" s="13">
        <v>100</v>
      </c>
      <c r="L118" s="14">
        <f t="shared" si="7"/>
        <v>114</v>
      </c>
      <c r="N118" s="35"/>
    </row>
    <row r="119" spans="1:14" s="29" customFormat="1" x14ac:dyDescent="0.35">
      <c r="A119" s="9" t="s">
        <v>96</v>
      </c>
      <c r="B119" s="13">
        <v>0</v>
      </c>
      <c r="C119" s="13">
        <v>1</v>
      </c>
      <c r="D119" s="13">
        <v>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19</v>
      </c>
      <c r="L119" s="14">
        <f t="shared" si="7"/>
        <v>21</v>
      </c>
      <c r="N119" s="35"/>
    </row>
    <row r="120" spans="1:14" s="29" customFormat="1" x14ac:dyDescent="0.35">
      <c r="A120" s="9" t="s">
        <v>166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1</v>
      </c>
      <c r="L120" s="14">
        <f t="shared" si="7"/>
        <v>1</v>
      </c>
      <c r="N120" s="35"/>
    </row>
    <row r="121" spans="1:14" s="29" customFormat="1" x14ac:dyDescent="0.35">
      <c r="A121" s="9" t="s">
        <v>97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5</v>
      </c>
      <c r="L121" s="14">
        <f t="shared" si="7"/>
        <v>5</v>
      </c>
      <c r="N121" s="35"/>
    </row>
    <row r="122" spans="1:14" s="29" customFormat="1" x14ac:dyDescent="0.35">
      <c r="A122" s="9" t="s">
        <v>98</v>
      </c>
      <c r="B122" s="13">
        <v>0</v>
      </c>
      <c r="C122" s="13">
        <v>2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23</v>
      </c>
      <c r="L122" s="14">
        <f t="shared" si="7"/>
        <v>25</v>
      </c>
      <c r="N122" s="35"/>
    </row>
    <row r="123" spans="1:14" s="29" customFormat="1" x14ac:dyDescent="0.35">
      <c r="A123" s="9" t="s">
        <v>99</v>
      </c>
      <c r="B123" s="13">
        <v>2</v>
      </c>
      <c r="C123" s="13">
        <v>1</v>
      </c>
      <c r="D123" s="13">
        <v>1</v>
      </c>
      <c r="E123" s="13">
        <v>2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74</v>
      </c>
      <c r="L123" s="14">
        <f t="shared" si="7"/>
        <v>80</v>
      </c>
      <c r="N123" s="35"/>
    </row>
    <row r="124" spans="1:14" s="29" customFormat="1" x14ac:dyDescent="0.35">
      <c r="A124" s="9" t="s">
        <v>100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5</v>
      </c>
      <c r="L124" s="14">
        <f t="shared" si="7"/>
        <v>5</v>
      </c>
      <c r="N124" s="35"/>
    </row>
    <row r="125" spans="1:14" s="29" customFormat="1" x14ac:dyDescent="0.35">
      <c r="A125" s="9" t="s">
        <v>8</v>
      </c>
      <c r="B125" s="13">
        <v>1</v>
      </c>
      <c r="C125" s="13">
        <v>1</v>
      </c>
      <c r="D125" s="13">
        <v>1</v>
      </c>
      <c r="E125" s="13">
        <v>3</v>
      </c>
      <c r="F125" s="13">
        <v>1</v>
      </c>
      <c r="G125" s="13">
        <v>0</v>
      </c>
      <c r="H125" s="13">
        <v>1</v>
      </c>
      <c r="I125" s="13">
        <v>0</v>
      </c>
      <c r="J125" s="13">
        <v>0</v>
      </c>
      <c r="K125" s="13">
        <v>57</v>
      </c>
      <c r="L125" s="14">
        <f t="shared" si="7"/>
        <v>65</v>
      </c>
      <c r="N125" s="35"/>
    </row>
    <row r="126" spans="1:14" s="29" customFormat="1" x14ac:dyDescent="0.35">
      <c r="A126" s="9" t="s">
        <v>9</v>
      </c>
      <c r="B126" s="13">
        <v>0</v>
      </c>
      <c r="C126" s="13">
        <v>1</v>
      </c>
      <c r="D126" s="13">
        <v>3</v>
      </c>
      <c r="E126" s="13">
        <v>9</v>
      </c>
      <c r="F126" s="13">
        <v>1</v>
      </c>
      <c r="G126" s="13">
        <v>0</v>
      </c>
      <c r="H126" s="13">
        <v>0</v>
      </c>
      <c r="I126" s="13">
        <v>0</v>
      </c>
      <c r="J126" s="13">
        <v>0</v>
      </c>
      <c r="K126" s="13">
        <v>69</v>
      </c>
      <c r="L126" s="14">
        <f t="shared" si="7"/>
        <v>83</v>
      </c>
      <c r="N126" s="35"/>
    </row>
    <row r="127" spans="1:14" s="29" customFormat="1" x14ac:dyDescent="0.35">
      <c r="A127" s="9" t="s">
        <v>1</v>
      </c>
      <c r="B127" s="13">
        <v>1</v>
      </c>
      <c r="C127" s="13">
        <v>6</v>
      </c>
      <c r="D127" s="13">
        <v>8</v>
      </c>
      <c r="E127" s="13">
        <v>13</v>
      </c>
      <c r="F127" s="13">
        <v>7</v>
      </c>
      <c r="G127" s="13">
        <v>6</v>
      </c>
      <c r="H127" s="13">
        <v>2</v>
      </c>
      <c r="I127" s="13">
        <v>1</v>
      </c>
      <c r="J127" s="13">
        <v>0</v>
      </c>
      <c r="K127" s="13">
        <v>136</v>
      </c>
      <c r="L127" s="14">
        <f t="shared" si="7"/>
        <v>180</v>
      </c>
      <c r="N127" s="35"/>
    </row>
    <row r="128" spans="1:14" s="29" customFormat="1" x14ac:dyDescent="0.35">
      <c r="A128" s="9" t="s">
        <v>2</v>
      </c>
      <c r="B128" s="13">
        <v>0</v>
      </c>
      <c r="C128" s="13">
        <v>0</v>
      </c>
      <c r="D128" s="13">
        <v>3</v>
      </c>
      <c r="E128" s="13">
        <v>1</v>
      </c>
      <c r="F128" s="13">
        <v>0</v>
      </c>
      <c r="G128" s="13">
        <v>0</v>
      </c>
      <c r="H128" s="13">
        <v>0</v>
      </c>
      <c r="I128" s="13">
        <v>1</v>
      </c>
      <c r="J128" s="13">
        <v>0</v>
      </c>
      <c r="K128" s="13">
        <v>48</v>
      </c>
      <c r="L128" s="14">
        <f t="shared" si="7"/>
        <v>53</v>
      </c>
      <c r="N128" s="35"/>
    </row>
    <row r="129" spans="1:27" s="29" customFormat="1" x14ac:dyDescent="0.35">
      <c r="A129" s="9" t="s">
        <v>10</v>
      </c>
      <c r="B129" s="13">
        <v>3</v>
      </c>
      <c r="C129" s="13">
        <v>16</v>
      </c>
      <c r="D129" s="13">
        <v>19</v>
      </c>
      <c r="E129" s="13">
        <v>12</v>
      </c>
      <c r="F129" s="13">
        <v>7</v>
      </c>
      <c r="G129" s="13">
        <v>6</v>
      </c>
      <c r="H129" s="13">
        <v>3</v>
      </c>
      <c r="I129" s="13">
        <v>0</v>
      </c>
      <c r="J129" s="13">
        <v>1</v>
      </c>
      <c r="K129" s="13">
        <v>1564</v>
      </c>
      <c r="L129" s="14">
        <f t="shared" si="7"/>
        <v>1631</v>
      </c>
      <c r="M129" s="35"/>
      <c r="N129" s="35"/>
    </row>
    <row r="130" spans="1:27" s="29" customFormat="1" x14ac:dyDescent="0.35">
      <c r="A130" s="9" t="s">
        <v>11</v>
      </c>
      <c r="B130" s="13">
        <v>2</v>
      </c>
      <c r="C130" s="13">
        <v>4</v>
      </c>
      <c r="D130" s="13">
        <v>4</v>
      </c>
      <c r="E130" s="13">
        <v>1</v>
      </c>
      <c r="F130" s="13">
        <v>3</v>
      </c>
      <c r="G130" s="13">
        <v>2</v>
      </c>
      <c r="H130" s="13">
        <v>0</v>
      </c>
      <c r="I130" s="13">
        <v>0</v>
      </c>
      <c r="J130" s="13">
        <v>0</v>
      </c>
      <c r="K130" s="13">
        <v>84</v>
      </c>
      <c r="L130" s="14">
        <f t="shared" si="7"/>
        <v>100</v>
      </c>
      <c r="N130" s="35"/>
    </row>
    <row r="131" spans="1:27" s="29" customFormat="1" x14ac:dyDescent="0.35">
      <c r="A131" s="9" t="s">
        <v>12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5</v>
      </c>
      <c r="L131" s="14">
        <f t="shared" si="7"/>
        <v>5</v>
      </c>
      <c r="N131" s="35"/>
    </row>
    <row r="132" spans="1:27" s="29" customFormat="1" x14ac:dyDescent="0.35">
      <c r="A132" s="9" t="s">
        <v>13</v>
      </c>
      <c r="B132" s="13">
        <v>0</v>
      </c>
      <c r="C132" s="13">
        <v>2</v>
      </c>
      <c r="D132" s="13">
        <v>3</v>
      </c>
      <c r="E132" s="13">
        <v>1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128</v>
      </c>
      <c r="L132" s="14">
        <f t="shared" si="7"/>
        <v>135</v>
      </c>
      <c r="N132" s="35"/>
    </row>
    <row r="133" spans="1:27" s="29" customFormat="1" x14ac:dyDescent="0.35">
      <c r="A133" s="9" t="s">
        <v>14</v>
      </c>
      <c r="B133" s="13">
        <v>2</v>
      </c>
      <c r="C133" s="13">
        <v>4</v>
      </c>
      <c r="D133" s="13">
        <v>12</v>
      </c>
      <c r="E133" s="13">
        <v>12</v>
      </c>
      <c r="F133" s="13">
        <v>3</v>
      </c>
      <c r="G133" s="13">
        <v>2</v>
      </c>
      <c r="H133" s="13">
        <v>3</v>
      </c>
      <c r="I133" s="13">
        <v>0</v>
      </c>
      <c r="J133" s="13">
        <v>0</v>
      </c>
      <c r="K133" s="13">
        <v>382</v>
      </c>
      <c r="L133" s="14">
        <f t="shared" si="7"/>
        <v>420</v>
      </c>
      <c r="N133" s="35"/>
    </row>
    <row r="134" spans="1:27" s="29" customFormat="1" x14ac:dyDescent="0.35">
      <c r="A134" s="9" t="s">
        <v>15</v>
      </c>
      <c r="B134" s="13">
        <v>0</v>
      </c>
      <c r="C134" s="13">
        <v>6</v>
      </c>
      <c r="D134" s="13">
        <v>5</v>
      </c>
      <c r="E134" s="13">
        <v>5</v>
      </c>
      <c r="F134" s="13">
        <v>2</v>
      </c>
      <c r="G134" s="13">
        <v>1</v>
      </c>
      <c r="H134" s="13">
        <v>0</v>
      </c>
      <c r="I134" s="13">
        <v>0</v>
      </c>
      <c r="J134" s="13">
        <v>1</v>
      </c>
      <c r="K134" s="13">
        <v>272</v>
      </c>
      <c r="L134" s="14">
        <f t="shared" si="7"/>
        <v>292</v>
      </c>
      <c r="N134" s="35"/>
    </row>
    <row r="135" spans="1:27" s="29" customFormat="1" x14ac:dyDescent="0.35">
      <c r="A135" s="9" t="s">
        <v>16</v>
      </c>
      <c r="B135" s="13">
        <v>0</v>
      </c>
      <c r="C135" s="13">
        <v>1</v>
      </c>
      <c r="D135" s="13">
        <v>3</v>
      </c>
      <c r="E135" s="13">
        <v>2</v>
      </c>
      <c r="F135" s="13">
        <v>4</v>
      </c>
      <c r="G135" s="13">
        <v>0</v>
      </c>
      <c r="H135" s="13">
        <v>0</v>
      </c>
      <c r="I135" s="13">
        <v>0</v>
      </c>
      <c r="J135" s="13">
        <v>0</v>
      </c>
      <c r="K135" s="13">
        <v>101</v>
      </c>
      <c r="L135" s="14">
        <f t="shared" si="7"/>
        <v>111</v>
      </c>
      <c r="N135" s="35"/>
    </row>
    <row r="136" spans="1:27" s="29" customFormat="1" x14ac:dyDescent="0.35">
      <c r="A136" s="56" t="s">
        <v>17</v>
      </c>
      <c r="B136" s="92">
        <f>SUM(B112:B135)</f>
        <v>25</v>
      </c>
      <c r="C136" s="92">
        <f t="shared" ref="C136:K136" si="8">SUM(C112:C135)</f>
        <v>86</v>
      </c>
      <c r="D136" s="92">
        <f t="shared" si="8"/>
        <v>149</v>
      </c>
      <c r="E136" s="92">
        <f t="shared" si="8"/>
        <v>105</v>
      </c>
      <c r="F136" s="92">
        <f t="shared" si="8"/>
        <v>36</v>
      </c>
      <c r="G136" s="92">
        <f t="shared" si="8"/>
        <v>29</v>
      </c>
      <c r="H136" s="92">
        <f t="shared" si="8"/>
        <v>13</v>
      </c>
      <c r="I136" s="92">
        <f t="shared" si="8"/>
        <v>2</v>
      </c>
      <c r="J136" s="92">
        <f t="shared" si="8"/>
        <v>3</v>
      </c>
      <c r="K136" s="92">
        <f t="shared" si="8"/>
        <v>5385</v>
      </c>
      <c r="L136" s="92">
        <f t="shared" ref="L136" si="9">SUM(L112:L135)</f>
        <v>5833</v>
      </c>
    </row>
    <row r="137" spans="1:27" s="29" customFormat="1" x14ac:dyDescent="0.35">
      <c r="A137" s="163" t="s">
        <v>175</v>
      </c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87"/>
      <c r="N137" s="87"/>
      <c r="O137" s="87"/>
      <c r="P137" s="87"/>
      <c r="Q137" s="87"/>
      <c r="R137" s="87"/>
      <c r="S137" s="87"/>
      <c r="T137" s="87"/>
    </row>
    <row r="138" spans="1:27" s="28" customFormat="1" x14ac:dyDescent="0.35">
      <c r="A138" s="160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46"/>
      <c r="N138" s="46"/>
      <c r="O138" s="46"/>
      <c r="P138" s="46"/>
      <c r="Q138" s="46"/>
      <c r="R138" s="46"/>
      <c r="S138" s="46"/>
      <c r="T138" s="46"/>
    </row>
    <row r="139" spans="1:27" s="29" customFormat="1" ht="15" customHeight="1" x14ac:dyDescent="0.35">
      <c r="A139" s="156" t="s">
        <v>230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</row>
    <row r="140" spans="1:27" s="29" customFormat="1" ht="15" customHeight="1" x14ac:dyDescent="0.35">
      <c r="A140" s="149" t="s">
        <v>68</v>
      </c>
      <c r="B140" s="148" t="s">
        <v>154</v>
      </c>
      <c r="C140" s="148"/>
      <c r="D140" s="148"/>
      <c r="E140" s="148"/>
      <c r="F140" s="148"/>
      <c r="G140" s="148"/>
      <c r="H140" s="148"/>
      <c r="I140" s="148"/>
      <c r="J140" s="148"/>
      <c r="K140" s="148"/>
      <c r="L140" s="148" t="s">
        <v>71</v>
      </c>
    </row>
    <row r="141" spans="1:27" s="29" customFormat="1" ht="34.5" customHeight="1" x14ac:dyDescent="0.35">
      <c r="A141" s="149"/>
      <c r="B141" s="58" t="s">
        <v>117</v>
      </c>
      <c r="C141" s="58" t="s">
        <v>118</v>
      </c>
      <c r="D141" s="58" t="s">
        <v>119</v>
      </c>
      <c r="E141" s="58" t="s">
        <v>120</v>
      </c>
      <c r="F141" s="58" t="s">
        <v>121</v>
      </c>
      <c r="G141" s="58" t="s">
        <v>122</v>
      </c>
      <c r="H141" s="58" t="s">
        <v>123</v>
      </c>
      <c r="I141" s="58" t="s">
        <v>124</v>
      </c>
      <c r="J141" s="58" t="s">
        <v>66</v>
      </c>
      <c r="K141" s="58" t="s">
        <v>67</v>
      </c>
      <c r="L141" s="65" t="s">
        <v>71</v>
      </c>
    </row>
    <row r="142" spans="1:27" s="29" customFormat="1" x14ac:dyDescent="0.35">
      <c r="A142" s="9" t="s">
        <v>3</v>
      </c>
      <c r="B142" s="13">
        <v>8</v>
      </c>
      <c r="C142" s="13">
        <v>15</v>
      </c>
      <c r="D142" s="13">
        <v>20</v>
      </c>
      <c r="E142" s="13">
        <v>4</v>
      </c>
      <c r="F142" s="13">
        <v>0</v>
      </c>
      <c r="G142" s="13">
        <v>0</v>
      </c>
      <c r="H142" s="13">
        <v>2</v>
      </c>
      <c r="I142" s="13">
        <v>0</v>
      </c>
      <c r="J142" s="13">
        <v>1</v>
      </c>
      <c r="K142" s="13">
        <v>829</v>
      </c>
      <c r="L142" s="14">
        <f t="shared" ref="L142:L165" si="10">SUM(B142:K142)</f>
        <v>879</v>
      </c>
      <c r="N142" s="35"/>
    </row>
    <row r="143" spans="1:27" s="29" customFormat="1" x14ac:dyDescent="0.35">
      <c r="A143" s="9" t="s">
        <v>145</v>
      </c>
      <c r="B143" s="13">
        <v>0</v>
      </c>
      <c r="C143" s="13">
        <v>0</v>
      </c>
      <c r="D143" s="13">
        <v>1</v>
      </c>
      <c r="E143" s="13">
        <v>1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37</v>
      </c>
      <c r="L143" s="14">
        <f t="shared" si="10"/>
        <v>39</v>
      </c>
      <c r="N143" s="35"/>
    </row>
    <row r="144" spans="1:27" s="29" customFormat="1" x14ac:dyDescent="0.35">
      <c r="A144" s="9" t="s">
        <v>4</v>
      </c>
      <c r="B144" s="13">
        <v>1</v>
      </c>
      <c r="C144" s="13">
        <v>1</v>
      </c>
      <c r="D144" s="13">
        <v>3</v>
      </c>
      <c r="E144" s="13">
        <v>0</v>
      </c>
      <c r="F144" s="13">
        <v>0</v>
      </c>
      <c r="G144" s="13">
        <v>1</v>
      </c>
      <c r="H144" s="13">
        <v>0</v>
      </c>
      <c r="I144" s="13">
        <v>0</v>
      </c>
      <c r="J144" s="13">
        <v>0</v>
      </c>
      <c r="K144" s="13">
        <v>89</v>
      </c>
      <c r="L144" s="14">
        <f t="shared" si="10"/>
        <v>95</v>
      </c>
      <c r="N144" s="35"/>
    </row>
    <row r="145" spans="1:14" s="29" customFormat="1" x14ac:dyDescent="0.35">
      <c r="A145" s="9" t="s">
        <v>5</v>
      </c>
      <c r="B145" s="13">
        <v>2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51</v>
      </c>
      <c r="L145" s="14">
        <f t="shared" si="10"/>
        <v>53</v>
      </c>
      <c r="N145" s="35"/>
    </row>
    <row r="146" spans="1:14" s="29" customFormat="1" x14ac:dyDescent="0.35">
      <c r="A146" s="9" t="s">
        <v>0</v>
      </c>
      <c r="B146" s="13">
        <v>3</v>
      </c>
      <c r="C146" s="13">
        <v>24</v>
      </c>
      <c r="D146" s="13">
        <v>58</v>
      </c>
      <c r="E146" s="13">
        <v>27</v>
      </c>
      <c r="F146" s="13">
        <v>6</v>
      </c>
      <c r="G146" s="13">
        <v>5</v>
      </c>
      <c r="H146" s="13">
        <v>2</v>
      </c>
      <c r="I146" s="13">
        <v>0</v>
      </c>
      <c r="J146" s="13">
        <v>1</v>
      </c>
      <c r="K146" s="13">
        <v>1253</v>
      </c>
      <c r="L146" s="14">
        <f t="shared" si="10"/>
        <v>1379</v>
      </c>
      <c r="M146" s="35"/>
      <c r="N146" s="35"/>
    </row>
    <row r="147" spans="1:14" s="29" customFormat="1" x14ac:dyDescent="0.35">
      <c r="A147" s="9" t="s">
        <v>6</v>
      </c>
      <c r="B147" s="13">
        <v>0</v>
      </c>
      <c r="C147" s="13">
        <v>0</v>
      </c>
      <c r="D147" s="13">
        <v>2</v>
      </c>
      <c r="E147" s="13">
        <v>4</v>
      </c>
      <c r="F147" s="13">
        <v>2</v>
      </c>
      <c r="G147" s="13">
        <v>2</v>
      </c>
      <c r="H147" s="13">
        <v>0</v>
      </c>
      <c r="I147" s="13">
        <v>0</v>
      </c>
      <c r="J147" s="13">
        <v>0</v>
      </c>
      <c r="K147" s="13">
        <v>52</v>
      </c>
      <c r="L147" s="14">
        <f t="shared" si="10"/>
        <v>62</v>
      </c>
      <c r="N147" s="35"/>
    </row>
    <row r="148" spans="1:14" s="29" customFormat="1" x14ac:dyDescent="0.35">
      <c r="A148" s="9" t="s">
        <v>7</v>
      </c>
      <c r="B148" s="13">
        <v>0</v>
      </c>
      <c r="C148" s="13">
        <v>1</v>
      </c>
      <c r="D148" s="13">
        <v>2</v>
      </c>
      <c r="E148" s="13">
        <v>8</v>
      </c>
      <c r="F148" s="13">
        <v>0</v>
      </c>
      <c r="G148" s="13">
        <v>3</v>
      </c>
      <c r="H148" s="13">
        <v>0</v>
      </c>
      <c r="I148" s="13">
        <v>0</v>
      </c>
      <c r="J148" s="13">
        <v>-1</v>
      </c>
      <c r="K148" s="13">
        <v>101</v>
      </c>
      <c r="L148" s="14">
        <f t="shared" si="10"/>
        <v>114</v>
      </c>
      <c r="N148" s="35"/>
    </row>
    <row r="149" spans="1:14" s="29" customFormat="1" x14ac:dyDescent="0.35">
      <c r="A149" s="9" t="s">
        <v>96</v>
      </c>
      <c r="B149" s="13">
        <v>0</v>
      </c>
      <c r="C149" s="13">
        <v>1</v>
      </c>
      <c r="D149" s="13">
        <v>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19</v>
      </c>
      <c r="L149" s="14">
        <f t="shared" si="10"/>
        <v>21</v>
      </c>
      <c r="N149" s="35"/>
    </row>
    <row r="150" spans="1:14" s="29" customFormat="1" x14ac:dyDescent="0.35">
      <c r="A150" s="9" t="s">
        <v>166</v>
      </c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1</v>
      </c>
      <c r="L150" s="14">
        <f t="shared" si="10"/>
        <v>1</v>
      </c>
      <c r="N150" s="35"/>
    </row>
    <row r="151" spans="1:14" s="29" customFormat="1" x14ac:dyDescent="0.35">
      <c r="A151" s="9" t="s">
        <v>97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5</v>
      </c>
      <c r="L151" s="14">
        <f t="shared" si="10"/>
        <v>5</v>
      </c>
      <c r="N151" s="35"/>
    </row>
    <row r="152" spans="1:14" s="29" customFormat="1" x14ac:dyDescent="0.35">
      <c r="A152" s="9" t="s">
        <v>98</v>
      </c>
      <c r="B152" s="13">
        <v>0</v>
      </c>
      <c r="C152" s="13">
        <v>2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23</v>
      </c>
      <c r="L152" s="14">
        <f t="shared" si="10"/>
        <v>25</v>
      </c>
      <c r="N152" s="35"/>
    </row>
    <row r="153" spans="1:14" s="29" customFormat="1" x14ac:dyDescent="0.35">
      <c r="A153" s="9" t="s">
        <v>99</v>
      </c>
      <c r="B153" s="13">
        <v>2</v>
      </c>
      <c r="C153" s="13">
        <v>1</v>
      </c>
      <c r="D153" s="13">
        <v>1</v>
      </c>
      <c r="E153" s="13">
        <v>2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74</v>
      </c>
      <c r="L153" s="14">
        <f t="shared" si="10"/>
        <v>80</v>
      </c>
      <c r="N153" s="35"/>
    </row>
    <row r="154" spans="1:14" s="29" customFormat="1" x14ac:dyDescent="0.35">
      <c r="A154" s="9" t="s">
        <v>100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5</v>
      </c>
      <c r="L154" s="14">
        <f t="shared" si="10"/>
        <v>5</v>
      </c>
      <c r="N154" s="35"/>
    </row>
    <row r="155" spans="1:14" s="29" customFormat="1" x14ac:dyDescent="0.35">
      <c r="A155" s="9" t="s">
        <v>8</v>
      </c>
      <c r="B155" s="13">
        <v>1</v>
      </c>
      <c r="C155" s="13">
        <v>1</v>
      </c>
      <c r="D155" s="13">
        <v>1</v>
      </c>
      <c r="E155" s="13">
        <v>3</v>
      </c>
      <c r="F155" s="13">
        <v>1</v>
      </c>
      <c r="G155" s="13">
        <v>0</v>
      </c>
      <c r="H155" s="13">
        <v>1</v>
      </c>
      <c r="I155" s="13">
        <v>0</v>
      </c>
      <c r="J155" s="13">
        <v>0</v>
      </c>
      <c r="K155" s="13">
        <v>57</v>
      </c>
      <c r="L155" s="14">
        <f t="shared" si="10"/>
        <v>65</v>
      </c>
      <c r="N155" s="35"/>
    </row>
    <row r="156" spans="1:14" s="29" customFormat="1" x14ac:dyDescent="0.35">
      <c r="A156" s="9" t="s">
        <v>9</v>
      </c>
      <c r="B156" s="13">
        <v>0</v>
      </c>
      <c r="C156" s="13">
        <v>1</v>
      </c>
      <c r="D156" s="13">
        <v>3</v>
      </c>
      <c r="E156" s="13">
        <v>9</v>
      </c>
      <c r="F156" s="13">
        <v>1</v>
      </c>
      <c r="G156" s="13">
        <v>0</v>
      </c>
      <c r="H156" s="13">
        <v>0</v>
      </c>
      <c r="I156" s="13">
        <v>0</v>
      </c>
      <c r="J156" s="13">
        <v>0</v>
      </c>
      <c r="K156" s="13">
        <v>69</v>
      </c>
      <c r="L156" s="14">
        <f t="shared" si="10"/>
        <v>83</v>
      </c>
      <c r="N156" s="35"/>
    </row>
    <row r="157" spans="1:14" s="29" customFormat="1" x14ac:dyDescent="0.35">
      <c r="A157" s="9" t="s">
        <v>1</v>
      </c>
      <c r="B157" s="13">
        <v>1</v>
      </c>
      <c r="C157" s="13">
        <v>6</v>
      </c>
      <c r="D157" s="13">
        <v>8</v>
      </c>
      <c r="E157" s="13">
        <v>13</v>
      </c>
      <c r="F157" s="13">
        <v>7</v>
      </c>
      <c r="G157" s="13">
        <v>6</v>
      </c>
      <c r="H157" s="13">
        <v>2</v>
      </c>
      <c r="I157" s="13">
        <v>1</v>
      </c>
      <c r="J157" s="13">
        <v>1</v>
      </c>
      <c r="K157" s="13">
        <v>135</v>
      </c>
      <c r="L157" s="14">
        <f t="shared" si="10"/>
        <v>180</v>
      </c>
      <c r="N157" s="35"/>
    </row>
    <row r="158" spans="1:14" s="29" customFormat="1" x14ac:dyDescent="0.35">
      <c r="A158" s="9" t="s">
        <v>2</v>
      </c>
      <c r="B158" s="13">
        <v>0</v>
      </c>
      <c r="C158" s="13">
        <v>0</v>
      </c>
      <c r="D158" s="13">
        <v>3</v>
      </c>
      <c r="E158" s="13">
        <v>1</v>
      </c>
      <c r="F158" s="13">
        <v>0</v>
      </c>
      <c r="G158" s="13">
        <v>0</v>
      </c>
      <c r="H158" s="13">
        <v>0</v>
      </c>
      <c r="I158" s="13">
        <v>1</v>
      </c>
      <c r="J158" s="13">
        <v>0</v>
      </c>
      <c r="K158" s="13">
        <v>48</v>
      </c>
      <c r="L158" s="14">
        <f t="shared" si="10"/>
        <v>53</v>
      </c>
      <c r="N158" s="35"/>
    </row>
    <row r="159" spans="1:14" s="29" customFormat="1" x14ac:dyDescent="0.35">
      <c r="A159" s="9" t="s">
        <v>10</v>
      </c>
      <c r="B159" s="13">
        <v>3</v>
      </c>
      <c r="C159" s="13">
        <v>16</v>
      </c>
      <c r="D159" s="13">
        <v>19</v>
      </c>
      <c r="E159" s="13">
        <v>12</v>
      </c>
      <c r="F159" s="13">
        <v>7</v>
      </c>
      <c r="G159" s="13">
        <v>6</v>
      </c>
      <c r="H159" s="13">
        <v>3</v>
      </c>
      <c r="I159" s="13">
        <v>0</v>
      </c>
      <c r="J159" s="13">
        <v>3</v>
      </c>
      <c r="K159" s="13">
        <v>1562</v>
      </c>
      <c r="L159" s="14">
        <f t="shared" si="10"/>
        <v>1631</v>
      </c>
      <c r="M159" s="35"/>
      <c r="N159" s="35"/>
    </row>
    <row r="160" spans="1:14" s="29" customFormat="1" x14ac:dyDescent="0.35">
      <c r="A160" s="9" t="s">
        <v>11</v>
      </c>
      <c r="B160" s="13">
        <v>2</v>
      </c>
      <c r="C160" s="13">
        <v>4</v>
      </c>
      <c r="D160" s="13">
        <v>4</v>
      </c>
      <c r="E160" s="13">
        <v>1</v>
      </c>
      <c r="F160" s="13">
        <v>3</v>
      </c>
      <c r="G160" s="13">
        <v>2</v>
      </c>
      <c r="H160" s="13">
        <v>0</v>
      </c>
      <c r="I160" s="13">
        <v>0</v>
      </c>
      <c r="J160" s="13">
        <v>0</v>
      </c>
      <c r="K160" s="13">
        <v>84</v>
      </c>
      <c r="L160" s="14">
        <f t="shared" si="10"/>
        <v>100</v>
      </c>
      <c r="N160" s="35"/>
    </row>
    <row r="161" spans="1:27" s="29" customFormat="1" x14ac:dyDescent="0.35">
      <c r="A161" s="9" t="s">
        <v>12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5</v>
      </c>
      <c r="L161" s="14">
        <f t="shared" si="10"/>
        <v>5</v>
      </c>
      <c r="N161" s="35"/>
    </row>
    <row r="162" spans="1:27" s="29" customFormat="1" x14ac:dyDescent="0.35">
      <c r="A162" s="9" t="s">
        <v>13</v>
      </c>
      <c r="B162" s="13">
        <v>0</v>
      </c>
      <c r="C162" s="13">
        <v>2</v>
      </c>
      <c r="D162" s="13">
        <v>3</v>
      </c>
      <c r="E162" s="13">
        <v>1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128</v>
      </c>
      <c r="L162" s="14">
        <f t="shared" si="10"/>
        <v>135</v>
      </c>
      <c r="N162" s="35"/>
    </row>
    <row r="163" spans="1:27" s="29" customFormat="1" x14ac:dyDescent="0.35">
      <c r="A163" s="9" t="s">
        <v>14</v>
      </c>
      <c r="B163" s="13">
        <v>2</v>
      </c>
      <c r="C163" s="13">
        <v>4</v>
      </c>
      <c r="D163" s="13">
        <v>12</v>
      </c>
      <c r="E163" s="13">
        <v>12</v>
      </c>
      <c r="F163" s="13">
        <v>3</v>
      </c>
      <c r="G163" s="13">
        <v>2</v>
      </c>
      <c r="H163" s="13">
        <v>3</v>
      </c>
      <c r="I163" s="13">
        <v>0</v>
      </c>
      <c r="J163" s="13">
        <v>-1</v>
      </c>
      <c r="K163" s="13">
        <v>383</v>
      </c>
      <c r="L163" s="14">
        <f t="shared" si="10"/>
        <v>420</v>
      </c>
      <c r="N163" s="35"/>
    </row>
    <row r="164" spans="1:27" s="29" customFormat="1" x14ac:dyDescent="0.35">
      <c r="A164" s="9" t="s">
        <v>15</v>
      </c>
      <c r="B164" s="13">
        <v>0</v>
      </c>
      <c r="C164" s="13">
        <v>6</v>
      </c>
      <c r="D164" s="13">
        <v>5</v>
      </c>
      <c r="E164" s="13">
        <v>5</v>
      </c>
      <c r="F164" s="13">
        <v>2</v>
      </c>
      <c r="G164" s="13">
        <v>1</v>
      </c>
      <c r="H164" s="13">
        <v>0</v>
      </c>
      <c r="I164" s="13">
        <v>0</v>
      </c>
      <c r="J164" s="13">
        <v>0</v>
      </c>
      <c r="K164" s="13">
        <v>273</v>
      </c>
      <c r="L164" s="14">
        <f t="shared" si="10"/>
        <v>292</v>
      </c>
      <c r="N164" s="35"/>
    </row>
    <row r="165" spans="1:27" s="29" customFormat="1" x14ac:dyDescent="0.35">
      <c r="A165" s="9" t="s">
        <v>16</v>
      </c>
      <c r="B165" s="13">
        <v>0</v>
      </c>
      <c r="C165" s="13">
        <v>1</v>
      </c>
      <c r="D165" s="13">
        <v>3</v>
      </c>
      <c r="E165" s="13">
        <v>2</v>
      </c>
      <c r="F165" s="13">
        <v>4</v>
      </c>
      <c r="G165" s="13">
        <v>0</v>
      </c>
      <c r="H165" s="13">
        <v>0</v>
      </c>
      <c r="I165" s="13">
        <v>0</v>
      </c>
      <c r="J165" s="13">
        <v>0</v>
      </c>
      <c r="K165" s="13">
        <v>101</v>
      </c>
      <c r="L165" s="14">
        <f t="shared" si="10"/>
        <v>111</v>
      </c>
      <c r="M165" s="35"/>
      <c r="N165" s="35"/>
    </row>
    <row r="166" spans="1:27" s="29" customFormat="1" x14ac:dyDescent="0.35">
      <c r="A166" s="56" t="s">
        <v>17</v>
      </c>
      <c r="B166" s="92">
        <f t="shared" ref="B166:K166" si="11">SUM(B142:B165)</f>
        <v>25</v>
      </c>
      <c r="C166" s="92">
        <f t="shared" si="11"/>
        <v>86</v>
      </c>
      <c r="D166" s="92">
        <f t="shared" si="11"/>
        <v>149</v>
      </c>
      <c r="E166" s="92">
        <f t="shared" si="11"/>
        <v>105</v>
      </c>
      <c r="F166" s="92">
        <f t="shared" si="11"/>
        <v>36</v>
      </c>
      <c r="G166" s="92">
        <f t="shared" si="11"/>
        <v>29</v>
      </c>
      <c r="H166" s="92">
        <f t="shared" si="11"/>
        <v>13</v>
      </c>
      <c r="I166" s="92">
        <f t="shared" si="11"/>
        <v>2</v>
      </c>
      <c r="J166" s="92">
        <f t="shared" si="11"/>
        <v>4</v>
      </c>
      <c r="K166" s="92">
        <f t="shared" si="11"/>
        <v>5384</v>
      </c>
      <c r="L166" s="92">
        <f>SUM(L142:L165)</f>
        <v>5833</v>
      </c>
      <c r="M166" s="35"/>
    </row>
    <row r="167" spans="1:27" s="29" customFormat="1" x14ac:dyDescent="0.35">
      <c r="A167" s="163" t="s">
        <v>175</v>
      </c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87"/>
      <c r="N167" s="87"/>
      <c r="O167" s="87"/>
      <c r="P167" s="87"/>
      <c r="Q167" s="87"/>
      <c r="R167" s="87"/>
      <c r="S167" s="87"/>
      <c r="T167" s="87"/>
    </row>
    <row r="168" spans="1:27" s="28" customFormat="1" x14ac:dyDescent="0.35">
      <c r="A168" s="160"/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46"/>
      <c r="N168" s="46"/>
      <c r="O168" s="46"/>
      <c r="P168" s="46"/>
      <c r="Q168" s="46"/>
      <c r="R168" s="46"/>
      <c r="S168" s="46"/>
      <c r="T168" s="46"/>
    </row>
    <row r="169" spans="1:27" s="29" customFormat="1" ht="15" customHeight="1" x14ac:dyDescent="0.35">
      <c r="A169" s="152" t="s">
        <v>231</v>
      </c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1:27" s="29" customFormat="1" ht="19.5" customHeight="1" x14ac:dyDescent="0.35">
      <c r="A170" s="149" t="s">
        <v>68</v>
      </c>
      <c r="B170" s="166" t="s">
        <v>155</v>
      </c>
      <c r="C170" s="148"/>
      <c r="D170" s="148"/>
      <c r="E170" s="148"/>
      <c r="F170" s="148"/>
      <c r="G170" s="166"/>
    </row>
    <row r="171" spans="1:27" s="29" customFormat="1" ht="23.5" customHeight="1" x14ac:dyDescent="0.35">
      <c r="A171" s="149"/>
      <c r="B171" s="69" t="s">
        <v>125</v>
      </c>
      <c r="C171" s="58" t="s">
        <v>107</v>
      </c>
      <c r="D171" s="58" t="s">
        <v>126</v>
      </c>
      <c r="E171" s="58" t="s">
        <v>72</v>
      </c>
      <c r="F171" s="58" t="s">
        <v>67</v>
      </c>
      <c r="G171" s="71" t="s">
        <v>71</v>
      </c>
    </row>
    <row r="172" spans="1:27" s="29" customFormat="1" x14ac:dyDescent="0.35">
      <c r="A172" s="9" t="s">
        <v>3</v>
      </c>
      <c r="B172" s="13">
        <v>448</v>
      </c>
      <c r="C172" s="13">
        <v>74</v>
      </c>
      <c r="D172" s="13">
        <v>36</v>
      </c>
      <c r="E172" s="13">
        <v>1</v>
      </c>
      <c r="F172" s="13">
        <v>321</v>
      </c>
      <c r="G172" s="14">
        <f>SUM(B172:F172)</f>
        <v>880</v>
      </c>
    </row>
    <row r="173" spans="1:27" s="29" customFormat="1" x14ac:dyDescent="0.35">
      <c r="A173" s="9" t="s">
        <v>145</v>
      </c>
      <c r="B173" s="13">
        <v>11</v>
      </c>
      <c r="C173" s="13">
        <v>4</v>
      </c>
      <c r="D173" s="13">
        <v>3</v>
      </c>
      <c r="E173" s="13">
        <v>0</v>
      </c>
      <c r="F173" s="13">
        <v>21</v>
      </c>
      <c r="G173" s="14">
        <f t="shared" ref="G173:G195" si="12">SUM(B173:F173)</f>
        <v>39</v>
      </c>
    </row>
    <row r="174" spans="1:27" s="29" customFormat="1" x14ac:dyDescent="0.35">
      <c r="A174" s="9" t="s">
        <v>4</v>
      </c>
      <c r="B174" s="13">
        <v>34</v>
      </c>
      <c r="C174" s="13">
        <v>4</v>
      </c>
      <c r="D174" s="13">
        <v>2</v>
      </c>
      <c r="E174" s="13">
        <v>1</v>
      </c>
      <c r="F174" s="13">
        <v>54</v>
      </c>
      <c r="G174" s="14">
        <f t="shared" si="12"/>
        <v>95</v>
      </c>
    </row>
    <row r="175" spans="1:27" s="29" customFormat="1" x14ac:dyDescent="0.35">
      <c r="A175" s="9" t="s">
        <v>5</v>
      </c>
      <c r="B175" s="13">
        <v>19</v>
      </c>
      <c r="C175" s="13">
        <v>2</v>
      </c>
      <c r="D175" s="13">
        <v>0</v>
      </c>
      <c r="E175" s="13">
        <v>0</v>
      </c>
      <c r="F175" s="13">
        <v>32</v>
      </c>
      <c r="G175" s="14">
        <f t="shared" si="12"/>
        <v>53</v>
      </c>
    </row>
    <row r="176" spans="1:27" s="29" customFormat="1" ht="14.25" customHeight="1" x14ac:dyDescent="0.35">
      <c r="A176" s="9" t="s">
        <v>0</v>
      </c>
      <c r="B176" s="13">
        <v>470</v>
      </c>
      <c r="C176" s="13">
        <v>83</v>
      </c>
      <c r="D176" s="13">
        <v>36</v>
      </c>
      <c r="E176" s="13">
        <v>2</v>
      </c>
      <c r="F176" s="13">
        <v>794</v>
      </c>
      <c r="G176" s="14">
        <f t="shared" si="12"/>
        <v>1385</v>
      </c>
    </row>
    <row r="177" spans="1:7" s="29" customFormat="1" x14ac:dyDescent="0.35">
      <c r="A177" s="9" t="s">
        <v>6</v>
      </c>
      <c r="B177" s="13">
        <v>15</v>
      </c>
      <c r="C177" s="13">
        <v>5</v>
      </c>
      <c r="D177" s="13">
        <v>4</v>
      </c>
      <c r="E177" s="13">
        <v>0</v>
      </c>
      <c r="F177" s="13">
        <v>38</v>
      </c>
      <c r="G177" s="14">
        <f t="shared" si="12"/>
        <v>62</v>
      </c>
    </row>
    <row r="178" spans="1:7" s="29" customFormat="1" x14ac:dyDescent="0.35">
      <c r="A178" s="9" t="s">
        <v>7</v>
      </c>
      <c r="B178" s="13">
        <v>45</v>
      </c>
      <c r="C178" s="13">
        <v>11</v>
      </c>
      <c r="D178" s="13">
        <v>5</v>
      </c>
      <c r="E178" s="13">
        <v>0</v>
      </c>
      <c r="F178" s="13">
        <v>54</v>
      </c>
      <c r="G178" s="14">
        <f t="shared" si="12"/>
        <v>115</v>
      </c>
    </row>
    <row r="179" spans="1:7" s="29" customFormat="1" x14ac:dyDescent="0.35">
      <c r="A179" s="9" t="s">
        <v>96</v>
      </c>
      <c r="B179" s="13">
        <v>5</v>
      </c>
      <c r="C179" s="13">
        <v>0</v>
      </c>
      <c r="D179" s="13">
        <v>0</v>
      </c>
      <c r="E179" s="13">
        <v>0</v>
      </c>
      <c r="F179" s="13">
        <v>16</v>
      </c>
      <c r="G179" s="14">
        <f t="shared" si="12"/>
        <v>21</v>
      </c>
    </row>
    <row r="180" spans="1:7" s="29" customFormat="1" x14ac:dyDescent="0.35">
      <c r="A180" s="9" t="s">
        <v>166</v>
      </c>
      <c r="B180" s="13">
        <v>1</v>
      </c>
      <c r="C180" s="13">
        <v>0</v>
      </c>
      <c r="D180" s="13">
        <v>0</v>
      </c>
      <c r="E180" s="13">
        <v>0</v>
      </c>
      <c r="F180" s="13">
        <v>0</v>
      </c>
      <c r="G180" s="14">
        <f t="shared" si="12"/>
        <v>1</v>
      </c>
    </row>
    <row r="181" spans="1:7" s="29" customFormat="1" x14ac:dyDescent="0.35">
      <c r="A181" s="9" t="s">
        <v>97</v>
      </c>
      <c r="B181" s="13">
        <v>4</v>
      </c>
      <c r="C181" s="13">
        <v>1</v>
      </c>
      <c r="D181" s="13">
        <v>0</v>
      </c>
      <c r="E181" s="13">
        <v>0</v>
      </c>
      <c r="F181" s="13">
        <v>0</v>
      </c>
      <c r="G181" s="14">
        <f t="shared" si="12"/>
        <v>5</v>
      </c>
    </row>
    <row r="182" spans="1:7" s="29" customFormat="1" x14ac:dyDescent="0.35">
      <c r="A182" s="9" t="s">
        <v>98</v>
      </c>
      <c r="B182" s="13">
        <v>3</v>
      </c>
      <c r="C182" s="13">
        <v>0</v>
      </c>
      <c r="D182" s="13">
        <v>0</v>
      </c>
      <c r="E182" s="13">
        <v>0</v>
      </c>
      <c r="F182" s="13">
        <v>22</v>
      </c>
      <c r="G182" s="14">
        <f t="shared" si="12"/>
        <v>25</v>
      </c>
    </row>
    <row r="183" spans="1:7" s="29" customFormat="1" x14ac:dyDescent="0.35">
      <c r="A183" s="9" t="s">
        <v>99</v>
      </c>
      <c r="B183" s="13">
        <v>31</v>
      </c>
      <c r="C183" s="13">
        <v>4</v>
      </c>
      <c r="D183" s="13">
        <v>0</v>
      </c>
      <c r="E183" s="13">
        <v>0</v>
      </c>
      <c r="F183" s="13">
        <v>45</v>
      </c>
      <c r="G183" s="14">
        <f t="shared" si="12"/>
        <v>80</v>
      </c>
    </row>
    <row r="184" spans="1:7" s="29" customFormat="1" x14ac:dyDescent="0.35">
      <c r="A184" s="9" t="s">
        <v>100</v>
      </c>
      <c r="B184" s="13">
        <v>0</v>
      </c>
      <c r="C184" s="13">
        <v>0</v>
      </c>
      <c r="D184" s="13">
        <v>0</v>
      </c>
      <c r="E184" s="13">
        <v>0</v>
      </c>
      <c r="F184" s="13">
        <v>5</v>
      </c>
      <c r="G184" s="14">
        <f t="shared" si="12"/>
        <v>5</v>
      </c>
    </row>
    <row r="185" spans="1:7" s="29" customFormat="1" x14ac:dyDescent="0.35">
      <c r="A185" s="9" t="s">
        <v>8</v>
      </c>
      <c r="B185" s="13">
        <v>24</v>
      </c>
      <c r="C185" s="13">
        <v>7</v>
      </c>
      <c r="D185" s="13">
        <v>0</v>
      </c>
      <c r="E185" s="13">
        <v>0</v>
      </c>
      <c r="F185" s="13">
        <v>34</v>
      </c>
      <c r="G185" s="14">
        <f t="shared" si="12"/>
        <v>65</v>
      </c>
    </row>
    <row r="186" spans="1:7" s="29" customFormat="1" x14ac:dyDescent="0.35">
      <c r="A186" s="9" t="s">
        <v>9</v>
      </c>
      <c r="B186" s="13">
        <v>31</v>
      </c>
      <c r="C186" s="13">
        <v>6</v>
      </c>
      <c r="D186" s="13">
        <v>4</v>
      </c>
      <c r="E186" s="13">
        <v>0</v>
      </c>
      <c r="F186" s="13">
        <v>42</v>
      </c>
      <c r="G186" s="14">
        <f t="shared" si="12"/>
        <v>83</v>
      </c>
    </row>
    <row r="187" spans="1:7" s="29" customFormat="1" x14ac:dyDescent="0.35">
      <c r="A187" s="9" t="s">
        <v>1</v>
      </c>
      <c r="B187" s="13">
        <v>85</v>
      </c>
      <c r="C187" s="13">
        <v>19</v>
      </c>
      <c r="D187" s="13">
        <v>9</v>
      </c>
      <c r="E187" s="13">
        <v>2</v>
      </c>
      <c r="F187" s="13">
        <v>67</v>
      </c>
      <c r="G187" s="14">
        <f t="shared" si="12"/>
        <v>182</v>
      </c>
    </row>
    <row r="188" spans="1:7" s="29" customFormat="1" x14ac:dyDescent="0.35">
      <c r="A188" s="9" t="s">
        <v>2</v>
      </c>
      <c r="B188" s="13">
        <v>11</v>
      </c>
      <c r="C188" s="13">
        <v>3</v>
      </c>
      <c r="D188" s="13">
        <v>2</v>
      </c>
      <c r="E188" s="13">
        <v>1</v>
      </c>
      <c r="F188" s="13">
        <v>36</v>
      </c>
      <c r="G188" s="14">
        <f t="shared" si="12"/>
        <v>53</v>
      </c>
    </row>
    <row r="189" spans="1:7" s="29" customFormat="1" x14ac:dyDescent="0.35">
      <c r="A189" s="9" t="s">
        <v>10</v>
      </c>
      <c r="B189" s="13">
        <v>462</v>
      </c>
      <c r="C189" s="13">
        <v>92</v>
      </c>
      <c r="D189" s="13">
        <v>33</v>
      </c>
      <c r="E189" s="13">
        <v>12</v>
      </c>
      <c r="F189" s="13">
        <v>1038</v>
      </c>
      <c r="G189" s="14">
        <f t="shared" si="12"/>
        <v>1637</v>
      </c>
    </row>
    <row r="190" spans="1:7" s="29" customFormat="1" x14ac:dyDescent="0.35">
      <c r="A190" s="9" t="s">
        <v>11</v>
      </c>
      <c r="B190" s="13">
        <v>37</v>
      </c>
      <c r="C190" s="13">
        <v>6</v>
      </c>
      <c r="D190" s="13">
        <v>3</v>
      </c>
      <c r="E190" s="13">
        <v>1</v>
      </c>
      <c r="F190" s="13">
        <v>54</v>
      </c>
      <c r="G190" s="14">
        <f t="shared" si="12"/>
        <v>101</v>
      </c>
    </row>
    <row r="191" spans="1:7" s="29" customFormat="1" x14ac:dyDescent="0.35">
      <c r="A191" s="9" t="s">
        <v>12</v>
      </c>
      <c r="B191" s="13">
        <v>2</v>
      </c>
      <c r="C191" s="13">
        <v>1</v>
      </c>
      <c r="D191" s="13">
        <v>0</v>
      </c>
      <c r="E191" s="13">
        <v>0</v>
      </c>
      <c r="F191" s="13">
        <v>2</v>
      </c>
      <c r="G191" s="14">
        <f t="shared" si="12"/>
        <v>5</v>
      </c>
    </row>
    <row r="192" spans="1:7" s="29" customFormat="1" x14ac:dyDescent="0.35">
      <c r="A192" s="9" t="s">
        <v>13</v>
      </c>
      <c r="B192" s="13">
        <v>41</v>
      </c>
      <c r="C192" s="13">
        <v>11</v>
      </c>
      <c r="D192" s="13">
        <v>1</v>
      </c>
      <c r="E192" s="13">
        <v>0</v>
      </c>
      <c r="F192" s="13">
        <v>82</v>
      </c>
      <c r="G192" s="14">
        <f t="shared" si="12"/>
        <v>135</v>
      </c>
    </row>
    <row r="193" spans="1:27" s="29" customFormat="1" x14ac:dyDescent="0.35">
      <c r="A193" s="9" t="s">
        <v>14</v>
      </c>
      <c r="B193" s="13">
        <v>209</v>
      </c>
      <c r="C193" s="13">
        <v>28</v>
      </c>
      <c r="D193" s="13">
        <v>7</v>
      </c>
      <c r="E193" s="13">
        <v>0</v>
      </c>
      <c r="F193" s="13">
        <v>178</v>
      </c>
      <c r="G193" s="14">
        <f t="shared" si="12"/>
        <v>422</v>
      </c>
    </row>
    <row r="194" spans="1:27" s="29" customFormat="1" x14ac:dyDescent="0.35">
      <c r="A194" s="9" t="s">
        <v>15</v>
      </c>
      <c r="B194" s="13">
        <v>106</v>
      </c>
      <c r="C194" s="13">
        <v>37</v>
      </c>
      <c r="D194" s="13">
        <v>17</v>
      </c>
      <c r="E194" s="13">
        <v>6</v>
      </c>
      <c r="F194" s="13">
        <v>127</v>
      </c>
      <c r="G194" s="14">
        <f t="shared" si="12"/>
        <v>293</v>
      </c>
    </row>
    <row r="195" spans="1:27" s="29" customFormat="1" x14ac:dyDescent="0.35">
      <c r="A195" s="9" t="s">
        <v>16</v>
      </c>
      <c r="B195" s="13">
        <v>42</v>
      </c>
      <c r="C195" s="13">
        <v>5</v>
      </c>
      <c r="D195" s="13">
        <v>3</v>
      </c>
      <c r="E195" s="13">
        <v>0</v>
      </c>
      <c r="F195" s="13">
        <v>61</v>
      </c>
      <c r="G195" s="14">
        <f t="shared" si="12"/>
        <v>111</v>
      </c>
    </row>
    <row r="196" spans="1:27" s="29" customFormat="1" x14ac:dyDescent="0.35">
      <c r="A196" s="56" t="s">
        <v>17</v>
      </c>
      <c r="B196" s="92">
        <f t="shared" ref="B196:G196" si="13">SUM(B172:B195)</f>
        <v>2136</v>
      </c>
      <c r="C196" s="92">
        <f t="shared" si="13"/>
        <v>403</v>
      </c>
      <c r="D196" s="92">
        <f t="shared" si="13"/>
        <v>165</v>
      </c>
      <c r="E196" s="92">
        <f t="shared" si="13"/>
        <v>26</v>
      </c>
      <c r="F196" s="92">
        <f t="shared" si="13"/>
        <v>3123</v>
      </c>
      <c r="G196" s="92">
        <f t="shared" si="13"/>
        <v>5853</v>
      </c>
    </row>
    <row r="197" spans="1:27" s="28" customFormat="1" x14ac:dyDescent="0.35">
      <c r="A197" s="160"/>
      <c r="B197" s="160"/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46"/>
      <c r="N197" s="46"/>
      <c r="O197" s="46"/>
      <c r="P197" s="46"/>
      <c r="Q197" s="46"/>
      <c r="R197" s="46"/>
      <c r="S197" s="46"/>
      <c r="T197" s="46"/>
    </row>
    <row r="198" spans="1:27" s="29" customFormat="1" ht="15" customHeight="1" x14ac:dyDescent="0.35">
      <c r="A198" s="152" t="s">
        <v>232</v>
      </c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</row>
    <row r="199" spans="1:27" s="29" customFormat="1" ht="15" customHeight="1" x14ac:dyDescent="0.35">
      <c r="A199" s="149" t="s">
        <v>69</v>
      </c>
      <c r="B199" s="148" t="s">
        <v>150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</row>
    <row r="200" spans="1:27" s="29" customFormat="1" ht="34" customHeight="1" x14ac:dyDescent="0.35">
      <c r="A200" s="149"/>
      <c r="B200" s="54" t="s">
        <v>117</v>
      </c>
      <c r="C200" s="54" t="s">
        <v>118</v>
      </c>
      <c r="D200" s="54" t="s">
        <v>119</v>
      </c>
      <c r="E200" s="54" t="s">
        <v>120</v>
      </c>
      <c r="F200" s="54" t="s">
        <v>121</v>
      </c>
      <c r="G200" s="54" t="s">
        <v>122</v>
      </c>
      <c r="H200" s="54" t="s">
        <v>123</v>
      </c>
      <c r="I200" s="54" t="s">
        <v>124</v>
      </c>
      <c r="J200" s="54" t="s">
        <v>66</v>
      </c>
      <c r="K200" s="54" t="s">
        <v>67</v>
      </c>
      <c r="L200" s="55" t="s">
        <v>71</v>
      </c>
    </row>
    <row r="201" spans="1:27" s="29" customFormat="1" x14ac:dyDescent="0.35">
      <c r="A201" s="9" t="s">
        <v>18</v>
      </c>
      <c r="B201" s="13">
        <v>1</v>
      </c>
      <c r="C201" s="13">
        <v>7</v>
      </c>
      <c r="D201" s="13">
        <v>6</v>
      </c>
      <c r="E201" s="13">
        <v>4</v>
      </c>
      <c r="F201" s="13">
        <v>1</v>
      </c>
      <c r="G201" s="13">
        <v>0</v>
      </c>
      <c r="H201" s="13">
        <v>0</v>
      </c>
      <c r="I201" s="13">
        <v>0</v>
      </c>
      <c r="J201" s="13">
        <v>0</v>
      </c>
      <c r="K201" s="13">
        <v>64</v>
      </c>
      <c r="L201" s="14">
        <f t="shared" ref="L201:L208" si="14">SUM(B201:K201)</f>
        <v>83</v>
      </c>
      <c r="N201" s="35"/>
    </row>
    <row r="202" spans="1:27" s="29" customFormat="1" x14ac:dyDescent="0.35">
      <c r="A202" s="9" t="s">
        <v>19</v>
      </c>
      <c r="B202" s="13">
        <v>42</v>
      </c>
      <c r="C202" s="13">
        <v>162</v>
      </c>
      <c r="D202" s="13">
        <v>95</v>
      </c>
      <c r="E202" s="13">
        <v>32</v>
      </c>
      <c r="F202" s="13">
        <v>8</v>
      </c>
      <c r="G202" s="13">
        <v>6</v>
      </c>
      <c r="H202" s="13">
        <v>5</v>
      </c>
      <c r="I202" s="13">
        <v>0</v>
      </c>
      <c r="J202" s="13">
        <v>0</v>
      </c>
      <c r="K202" s="13">
        <v>1928</v>
      </c>
      <c r="L202" s="14">
        <f t="shared" si="14"/>
        <v>2278</v>
      </c>
      <c r="N202" s="35"/>
    </row>
    <row r="203" spans="1:27" s="29" customFormat="1" x14ac:dyDescent="0.35">
      <c r="A203" s="9" t="s">
        <v>20</v>
      </c>
      <c r="B203" s="13">
        <v>0</v>
      </c>
      <c r="C203" s="13">
        <v>3</v>
      </c>
      <c r="D203" s="13">
        <v>3</v>
      </c>
      <c r="E203" s="13">
        <v>0</v>
      </c>
      <c r="F203" s="13">
        <v>1</v>
      </c>
      <c r="G203" s="13">
        <v>0</v>
      </c>
      <c r="H203" s="13">
        <v>0</v>
      </c>
      <c r="I203" s="13">
        <v>0</v>
      </c>
      <c r="J203" s="13">
        <v>0</v>
      </c>
      <c r="K203" s="13">
        <v>29</v>
      </c>
      <c r="L203" s="14">
        <f t="shared" si="14"/>
        <v>36</v>
      </c>
      <c r="N203" s="35"/>
    </row>
    <row r="204" spans="1:27" s="29" customFormat="1" x14ac:dyDescent="0.35">
      <c r="A204" s="9" t="s">
        <v>21</v>
      </c>
      <c r="B204" s="13">
        <v>24</v>
      </c>
      <c r="C204" s="13">
        <v>101</v>
      </c>
      <c r="D204" s="13">
        <v>57</v>
      </c>
      <c r="E204" s="13">
        <v>12</v>
      </c>
      <c r="F204" s="13">
        <v>4</v>
      </c>
      <c r="G204" s="13">
        <v>2</v>
      </c>
      <c r="H204" s="13">
        <v>0</v>
      </c>
      <c r="I204" s="13">
        <v>0</v>
      </c>
      <c r="J204" s="13">
        <v>2</v>
      </c>
      <c r="K204" s="13">
        <v>931</v>
      </c>
      <c r="L204" s="14">
        <f t="shared" si="14"/>
        <v>1133</v>
      </c>
      <c r="N204" s="35"/>
    </row>
    <row r="205" spans="1:27" s="29" customFormat="1" x14ac:dyDescent="0.35">
      <c r="A205" s="9" t="s">
        <v>22</v>
      </c>
      <c r="B205" s="13">
        <v>9</v>
      </c>
      <c r="C205" s="13">
        <v>32</v>
      </c>
      <c r="D205" s="13">
        <v>24</v>
      </c>
      <c r="E205" s="13">
        <v>5</v>
      </c>
      <c r="F205" s="13">
        <v>2</v>
      </c>
      <c r="G205" s="13">
        <v>0</v>
      </c>
      <c r="H205" s="13">
        <v>1</v>
      </c>
      <c r="I205" s="13">
        <v>0</v>
      </c>
      <c r="J205" s="13">
        <v>0</v>
      </c>
      <c r="K205" s="13">
        <v>213</v>
      </c>
      <c r="L205" s="14">
        <f t="shared" si="14"/>
        <v>286</v>
      </c>
      <c r="N205" s="35"/>
    </row>
    <row r="206" spans="1:27" s="29" customFormat="1" x14ac:dyDescent="0.35">
      <c r="A206" s="9" t="s">
        <v>23</v>
      </c>
      <c r="B206" s="13">
        <v>3</v>
      </c>
      <c r="C206" s="13">
        <v>5</v>
      </c>
      <c r="D206" s="13">
        <v>1</v>
      </c>
      <c r="E206" s="13">
        <v>0</v>
      </c>
      <c r="F206" s="13">
        <v>1</v>
      </c>
      <c r="G206" s="13">
        <v>0</v>
      </c>
      <c r="H206" s="13">
        <v>0</v>
      </c>
      <c r="I206" s="13">
        <v>0</v>
      </c>
      <c r="J206" s="13">
        <v>0</v>
      </c>
      <c r="K206" s="13">
        <v>16</v>
      </c>
      <c r="L206" s="14">
        <f t="shared" si="14"/>
        <v>26</v>
      </c>
      <c r="N206" s="35"/>
    </row>
    <row r="207" spans="1:27" s="29" customFormat="1" x14ac:dyDescent="0.35">
      <c r="A207" s="9" t="s">
        <v>24</v>
      </c>
      <c r="B207" s="13">
        <v>24</v>
      </c>
      <c r="C207" s="13">
        <v>141</v>
      </c>
      <c r="D207" s="13">
        <v>91</v>
      </c>
      <c r="E207" s="13">
        <v>31</v>
      </c>
      <c r="F207" s="13">
        <v>5</v>
      </c>
      <c r="G207" s="13">
        <v>4</v>
      </c>
      <c r="H207" s="13">
        <v>2</v>
      </c>
      <c r="I207" s="13">
        <v>0</v>
      </c>
      <c r="J207" s="13">
        <v>1</v>
      </c>
      <c r="K207" s="13">
        <v>1160</v>
      </c>
      <c r="L207" s="14">
        <f t="shared" si="14"/>
        <v>1459</v>
      </c>
      <c r="N207" s="35"/>
    </row>
    <row r="208" spans="1:27" s="29" customFormat="1" x14ac:dyDescent="0.35">
      <c r="A208" s="9" t="s">
        <v>25</v>
      </c>
      <c r="B208" s="13">
        <v>16</v>
      </c>
      <c r="C208" s="13">
        <v>55</v>
      </c>
      <c r="D208" s="13">
        <v>36</v>
      </c>
      <c r="E208" s="13">
        <v>10</v>
      </c>
      <c r="F208" s="13">
        <v>1</v>
      </c>
      <c r="G208" s="13">
        <v>1</v>
      </c>
      <c r="H208" s="13">
        <v>0</v>
      </c>
      <c r="I208" s="13">
        <v>0</v>
      </c>
      <c r="J208" s="13">
        <v>0</v>
      </c>
      <c r="K208" s="13">
        <v>413</v>
      </c>
      <c r="L208" s="14">
        <f t="shared" si="14"/>
        <v>532</v>
      </c>
      <c r="N208" s="35"/>
    </row>
    <row r="209" spans="1:27" s="29" customFormat="1" x14ac:dyDescent="0.35">
      <c r="A209" s="56" t="s">
        <v>17</v>
      </c>
      <c r="B209" s="92">
        <f t="shared" ref="B209:L209" si="15">SUM(B201:B208)</f>
        <v>119</v>
      </c>
      <c r="C209" s="92">
        <f t="shared" si="15"/>
        <v>506</v>
      </c>
      <c r="D209" s="92">
        <f t="shared" si="15"/>
        <v>313</v>
      </c>
      <c r="E209" s="92">
        <f t="shared" si="15"/>
        <v>94</v>
      </c>
      <c r="F209" s="92">
        <f t="shared" si="15"/>
        <v>23</v>
      </c>
      <c r="G209" s="92">
        <f t="shared" si="15"/>
        <v>13</v>
      </c>
      <c r="H209" s="92">
        <f t="shared" si="15"/>
        <v>8</v>
      </c>
      <c r="I209" s="92">
        <f t="shared" si="15"/>
        <v>0</v>
      </c>
      <c r="J209" s="92">
        <f t="shared" si="15"/>
        <v>3</v>
      </c>
      <c r="K209" s="92">
        <f t="shared" si="15"/>
        <v>4754</v>
      </c>
      <c r="L209" s="92">
        <f t="shared" si="15"/>
        <v>5833</v>
      </c>
      <c r="M209" s="49"/>
      <c r="N209" s="35"/>
    </row>
    <row r="210" spans="1:27" s="29" customFormat="1" x14ac:dyDescent="0.35">
      <c r="A210" s="163" t="s">
        <v>175</v>
      </c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1:27" s="29" customFormat="1" x14ac:dyDescent="0.35">
      <c r="A211" s="25" t="str">
        <f>+$A$287</f>
        <v>Note: Statistics up to 27 March 2020 by region are based upon 'registered office'.</v>
      </c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</row>
    <row r="212" spans="1:27" s="28" customFormat="1" x14ac:dyDescent="0.35">
      <c r="A212" s="165"/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</row>
    <row r="213" spans="1:27" s="29" customFormat="1" ht="15" customHeight="1" x14ac:dyDescent="0.35">
      <c r="A213" s="152" t="s">
        <v>233</v>
      </c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</row>
    <row r="214" spans="1:27" s="29" customFormat="1" ht="15" customHeight="1" x14ac:dyDescent="0.35">
      <c r="A214" s="149" t="s">
        <v>69</v>
      </c>
      <c r="B214" s="148" t="s">
        <v>151</v>
      </c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</row>
    <row r="215" spans="1:27" s="29" customFormat="1" ht="35.5" customHeight="1" x14ac:dyDescent="0.35">
      <c r="A215" s="149"/>
      <c r="B215" s="69" t="s">
        <v>117</v>
      </c>
      <c r="C215" s="58" t="s">
        <v>118</v>
      </c>
      <c r="D215" s="58" t="s">
        <v>119</v>
      </c>
      <c r="E215" s="58" t="s">
        <v>120</v>
      </c>
      <c r="F215" s="58" t="s">
        <v>121</v>
      </c>
      <c r="G215" s="58" t="s">
        <v>122</v>
      </c>
      <c r="H215" s="58" t="s">
        <v>123</v>
      </c>
      <c r="I215" s="58" t="s">
        <v>124</v>
      </c>
      <c r="J215" s="58" t="s">
        <v>66</v>
      </c>
      <c r="K215" s="58" t="s">
        <v>67</v>
      </c>
      <c r="L215" s="65" t="s">
        <v>71</v>
      </c>
    </row>
    <row r="216" spans="1:27" s="29" customFormat="1" x14ac:dyDescent="0.35">
      <c r="A216" s="9" t="s">
        <v>18</v>
      </c>
      <c r="B216" s="13">
        <v>2</v>
      </c>
      <c r="C216" s="13">
        <v>8</v>
      </c>
      <c r="D216" s="13">
        <v>5</v>
      </c>
      <c r="E216" s="13">
        <v>2</v>
      </c>
      <c r="F216" s="13">
        <v>1</v>
      </c>
      <c r="G216" s="13">
        <v>1</v>
      </c>
      <c r="H216" s="13">
        <v>0</v>
      </c>
      <c r="I216" s="13">
        <v>0</v>
      </c>
      <c r="J216" s="13">
        <v>0</v>
      </c>
      <c r="K216" s="13">
        <v>64</v>
      </c>
      <c r="L216" s="14">
        <f t="shared" ref="L216:L223" si="16">SUM(B216:K216)</f>
        <v>83</v>
      </c>
    </row>
    <row r="217" spans="1:27" s="29" customFormat="1" x14ac:dyDescent="0.35">
      <c r="A217" s="9" t="s">
        <v>19</v>
      </c>
      <c r="B217" s="13">
        <v>28</v>
      </c>
      <c r="C217" s="13">
        <v>135</v>
      </c>
      <c r="D217" s="13">
        <v>182</v>
      </c>
      <c r="E217" s="13">
        <v>65</v>
      </c>
      <c r="F217" s="13">
        <v>12</v>
      </c>
      <c r="G217" s="13">
        <v>5</v>
      </c>
      <c r="H217" s="13">
        <v>3</v>
      </c>
      <c r="I217" s="13">
        <v>0</v>
      </c>
      <c r="J217" s="13">
        <v>0</v>
      </c>
      <c r="K217" s="13">
        <v>1848</v>
      </c>
      <c r="L217" s="14">
        <f t="shared" si="16"/>
        <v>2278</v>
      </c>
    </row>
    <row r="218" spans="1:27" s="29" customFormat="1" x14ac:dyDescent="0.35">
      <c r="A218" s="9" t="s">
        <v>20</v>
      </c>
      <c r="B218" s="13">
        <v>0</v>
      </c>
      <c r="C218" s="13">
        <v>5</v>
      </c>
      <c r="D218" s="13">
        <v>5</v>
      </c>
      <c r="E218" s="13">
        <v>2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24</v>
      </c>
      <c r="L218" s="14">
        <f t="shared" si="16"/>
        <v>36</v>
      </c>
    </row>
    <row r="219" spans="1:27" s="29" customFormat="1" x14ac:dyDescent="0.35">
      <c r="A219" s="9" t="s">
        <v>21</v>
      </c>
      <c r="B219" s="13">
        <v>17</v>
      </c>
      <c r="C219" s="13">
        <v>97</v>
      </c>
      <c r="D219" s="13">
        <v>106</v>
      </c>
      <c r="E219" s="13">
        <v>31</v>
      </c>
      <c r="F219" s="13">
        <v>4</v>
      </c>
      <c r="G219" s="13">
        <v>1</v>
      </c>
      <c r="H219" s="13">
        <v>1</v>
      </c>
      <c r="I219" s="13">
        <v>0</v>
      </c>
      <c r="J219" s="13">
        <v>1</v>
      </c>
      <c r="K219" s="13">
        <v>875</v>
      </c>
      <c r="L219" s="14">
        <f t="shared" si="16"/>
        <v>1133</v>
      </c>
    </row>
    <row r="220" spans="1:27" s="29" customFormat="1" x14ac:dyDescent="0.35">
      <c r="A220" s="9" t="s">
        <v>22</v>
      </c>
      <c r="B220" s="13">
        <v>4</v>
      </c>
      <c r="C220" s="13">
        <v>40</v>
      </c>
      <c r="D220" s="13">
        <v>34</v>
      </c>
      <c r="E220" s="13">
        <v>14</v>
      </c>
      <c r="F220" s="13">
        <v>1</v>
      </c>
      <c r="G220" s="13">
        <v>2</v>
      </c>
      <c r="H220" s="13">
        <v>0</v>
      </c>
      <c r="I220" s="13">
        <v>0</v>
      </c>
      <c r="J220" s="13">
        <v>0</v>
      </c>
      <c r="K220" s="13">
        <v>191</v>
      </c>
      <c r="L220" s="14">
        <f t="shared" si="16"/>
        <v>286</v>
      </c>
    </row>
    <row r="221" spans="1:27" s="29" customFormat="1" x14ac:dyDescent="0.35">
      <c r="A221" s="9" t="s">
        <v>23</v>
      </c>
      <c r="B221" s="13">
        <v>1</v>
      </c>
      <c r="C221" s="13">
        <v>5</v>
      </c>
      <c r="D221" s="13">
        <v>4</v>
      </c>
      <c r="E221" s="13">
        <v>1</v>
      </c>
      <c r="F221" s="13">
        <v>0</v>
      </c>
      <c r="G221" s="13">
        <v>1</v>
      </c>
      <c r="H221" s="13">
        <v>0</v>
      </c>
      <c r="I221" s="13">
        <v>0</v>
      </c>
      <c r="J221" s="13">
        <v>0</v>
      </c>
      <c r="K221" s="13">
        <v>14</v>
      </c>
      <c r="L221" s="14">
        <f t="shared" si="16"/>
        <v>26</v>
      </c>
    </row>
    <row r="222" spans="1:27" s="29" customFormat="1" x14ac:dyDescent="0.35">
      <c r="A222" s="9" t="s">
        <v>24</v>
      </c>
      <c r="B222" s="13">
        <v>14</v>
      </c>
      <c r="C222" s="13">
        <v>133</v>
      </c>
      <c r="D222" s="13">
        <v>143</v>
      </c>
      <c r="E222" s="13">
        <v>44</v>
      </c>
      <c r="F222" s="13">
        <v>14</v>
      </c>
      <c r="G222" s="13">
        <v>8</v>
      </c>
      <c r="H222" s="13">
        <v>5</v>
      </c>
      <c r="I222" s="13">
        <v>0</v>
      </c>
      <c r="J222" s="13">
        <v>0</v>
      </c>
      <c r="K222" s="13">
        <v>1098</v>
      </c>
      <c r="L222" s="14">
        <f t="shared" si="16"/>
        <v>1459</v>
      </c>
    </row>
    <row r="223" spans="1:27" s="29" customFormat="1" x14ac:dyDescent="0.35">
      <c r="A223" s="9" t="s">
        <v>25</v>
      </c>
      <c r="B223" s="13">
        <v>10</v>
      </c>
      <c r="C223" s="13">
        <v>59</v>
      </c>
      <c r="D223" s="13">
        <v>66</v>
      </c>
      <c r="E223" s="13">
        <v>18</v>
      </c>
      <c r="F223" s="13">
        <v>4</v>
      </c>
      <c r="G223" s="13">
        <v>1</v>
      </c>
      <c r="H223" s="13">
        <v>0</v>
      </c>
      <c r="I223" s="13">
        <v>0</v>
      </c>
      <c r="J223" s="13">
        <v>0</v>
      </c>
      <c r="K223" s="13">
        <v>374</v>
      </c>
      <c r="L223" s="14">
        <f t="shared" si="16"/>
        <v>532</v>
      </c>
    </row>
    <row r="224" spans="1:27" s="29" customFormat="1" x14ac:dyDescent="0.35">
      <c r="A224" s="56" t="s">
        <v>17</v>
      </c>
      <c r="B224" s="92">
        <f t="shared" ref="B224:L224" si="17">SUM(B216:B223)</f>
        <v>76</v>
      </c>
      <c r="C224" s="92">
        <f t="shared" si="17"/>
        <v>482</v>
      </c>
      <c r="D224" s="92">
        <f t="shared" si="17"/>
        <v>545</v>
      </c>
      <c r="E224" s="92">
        <f t="shared" si="17"/>
        <v>177</v>
      </c>
      <c r="F224" s="92">
        <f t="shared" si="17"/>
        <v>36</v>
      </c>
      <c r="G224" s="92">
        <f t="shared" si="17"/>
        <v>19</v>
      </c>
      <c r="H224" s="92">
        <f t="shared" si="17"/>
        <v>9</v>
      </c>
      <c r="I224" s="92">
        <f t="shared" si="17"/>
        <v>0</v>
      </c>
      <c r="J224" s="92">
        <f t="shared" si="17"/>
        <v>1</v>
      </c>
      <c r="K224" s="92">
        <f t="shared" si="17"/>
        <v>4488</v>
      </c>
      <c r="L224" s="92">
        <f t="shared" si="17"/>
        <v>5833</v>
      </c>
    </row>
    <row r="225" spans="1:27" s="28" customFormat="1" x14ac:dyDescent="0.35">
      <c r="A225" s="163" t="s">
        <v>175</v>
      </c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29"/>
    </row>
    <row r="226" spans="1:27" s="29" customFormat="1" x14ac:dyDescent="0.35">
      <c r="A226" s="25" t="str">
        <f>+$A$287</f>
        <v>Note: Statistics up to 27 March 2020 by region are based upon 'registered office'.</v>
      </c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1:27" s="28" customFormat="1" x14ac:dyDescent="0.35">
      <c r="A227" s="165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</row>
    <row r="228" spans="1:27" s="29" customFormat="1" ht="22.5" customHeight="1" x14ac:dyDescent="0.35">
      <c r="A228" s="152" t="s">
        <v>234</v>
      </c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</row>
    <row r="229" spans="1:27" s="29" customFormat="1" ht="17.25" customHeight="1" x14ac:dyDescent="0.35">
      <c r="A229" s="149" t="s">
        <v>69</v>
      </c>
      <c r="B229" s="148" t="s">
        <v>152</v>
      </c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</row>
    <row r="230" spans="1:27" s="29" customFormat="1" ht="34.5" customHeight="1" x14ac:dyDescent="0.35">
      <c r="A230" s="149"/>
      <c r="B230" s="69" t="s">
        <v>117</v>
      </c>
      <c r="C230" s="58" t="s">
        <v>118</v>
      </c>
      <c r="D230" s="58" t="s">
        <v>119</v>
      </c>
      <c r="E230" s="58" t="s">
        <v>120</v>
      </c>
      <c r="F230" s="58" t="s">
        <v>121</v>
      </c>
      <c r="G230" s="58" t="s">
        <v>122</v>
      </c>
      <c r="H230" s="58" t="s">
        <v>123</v>
      </c>
      <c r="I230" s="58" t="s">
        <v>124</v>
      </c>
      <c r="J230" s="58" t="s">
        <v>66</v>
      </c>
      <c r="K230" s="58" t="s">
        <v>67</v>
      </c>
      <c r="L230" s="65" t="s">
        <v>71</v>
      </c>
    </row>
    <row r="231" spans="1:27" s="29" customFormat="1" x14ac:dyDescent="0.35">
      <c r="A231" s="9" t="s">
        <v>18</v>
      </c>
      <c r="B231" s="13">
        <v>0</v>
      </c>
      <c r="C231" s="13">
        <v>5</v>
      </c>
      <c r="D231" s="13">
        <v>1</v>
      </c>
      <c r="E231" s="13">
        <v>2</v>
      </c>
      <c r="F231" s="13">
        <v>1</v>
      </c>
      <c r="G231" s="13">
        <v>1</v>
      </c>
      <c r="H231" s="13">
        <v>0</v>
      </c>
      <c r="I231" s="13">
        <v>0</v>
      </c>
      <c r="J231" s="13">
        <v>0</v>
      </c>
      <c r="K231" s="13">
        <v>73</v>
      </c>
      <c r="L231" s="14">
        <f t="shared" ref="L231:L238" si="18">SUM(B231:K231)</f>
        <v>83</v>
      </c>
    </row>
    <row r="232" spans="1:27" s="29" customFormat="1" x14ac:dyDescent="0.35">
      <c r="A232" s="9" t="s">
        <v>19</v>
      </c>
      <c r="B232" s="13">
        <v>14</v>
      </c>
      <c r="C232" s="13">
        <v>77</v>
      </c>
      <c r="D232" s="13">
        <v>99</v>
      </c>
      <c r="E232" s="13">
        <v>40</v>
      </c>
      <c r="F232" s="13">
        <v>8</v>
      </c>
      <c r="G232" s="13">
        <v>7</v>
      </c>
      <c r="H232" s="13">
        <v>2</v>
      </c>
      <c r="I232" s="13">
        <v>0</v>
      </c>
      <c r="J232" s="13">
        <v>0</v>
      </c>
      <c r="K232" s="13">
        <v>2031</v>
      </c>
      <c r="L232" s="14">
        <f t="shared" si="18"/>
        <v>2278</v>
      </c>
    </row>
    <row r="233" spans="1:27" s="29" customFormat="1" x14ac:dyDescent="0.35">
      <c r="A233" s="9" t="s">
        <v>20</v>
      </c>
      <c r="B233" s="13">
        <v>0</v>
      </c>
      <c r="C233" s="13">
        <v>4</v>
      </c>
      <c r="D233" s="13">
        <v>1</v>
      </c>
      <c r="E233" s="13">
        <v>0</v>
      </c>
      <c r="F233" s="13">
        <v>1</v>
      </c>
      <c r="G233" s="13">
        <v>0</v>
      </c>
      <c r="H233" s="13">
        <v>0</v>
      </c>
      <c r="I233" s="13">
        <v>0</v>
      </c>
      <c r="J233" s="13">
        <v>0</v>
      </c>
      <c r="K233" s="13">
        <v>30</v>
      </c>
      <c r="L233" s="14">
        <f t="shared" si="18"/>
        <v>36</v>
      </c>
    </row>
    <row r="234" spans="1:27" s="29" customFormat="1" x14ac:dyDescent="0.35">
      <c r="A234" s="9" t="s">
        <v>21</v>
      </c>
      <c r="B234" s="13">
        <v>5</v>
      </c>
      <c r="C234" s="13">
        <v>67</v>
      </c>
      <c r="D234" s="13">
        <v>66</v>
      </c>
      <c r="E234" s="13">
        <v>22</v>
      </c>
      <c r="F234" s="13">
        <v>0</v>
      </c>
      <c r="G234" s="13">
        <v>3</v>
      </c>
      <c r="H234" s="13">
        <v>2</v>
      </c>
      <c r="I234" s="13">
        <v>0</v>
      </c>
      <c r="J234" s="13">
        <v>0</v>
      </c>
      <c r="K234" s="13">
        <v>968</v>
      </c>
      <c r="L234" s="14">
        <f t="shared" si="18"/>
        <v>1133</v>
      </c>
    </row>
    <row r="235" spans="1:27" s="29" customFormat="1" x14ac:dyDescent="0.35">
      <c r="A235" s="9" t="s">
        <v>22</v>
      </c>
      <c r="B235" s="13">
        <v>5</v>
      </c>
      <c r="C235" s="13">
        <v>29</v>
      </c>
      <c r="D235" s="13">
        <v>22</v>
      </c>
      <c r="E235" s="13">
        <v>3</v>
      </c>
      <c r="F235" s="13">
        <v>1</v>
      </c>
      <c r="G235" s="13">
        <v>0</v>
      </c>
      <c r="H235" s="13">
        <v>0</v>
      </c>
      <c r="I235" s="13">
        <v>0</v>
      </c>
      <c r="J235" s="13">
        <v>0</v>
      </c>
      <c r="K235" s="13">
        <v>226</v>
      </c>
      <c r="L235" s="14">
        <f t="shared" si="18"/>
        <v>286</v>
      </c>
    </row>
    <row r="236" spans="1:27" s="29" customFormat="1" x14ac:dyDescent="0.35">
      <c r="A236" s="9" t="s">
        <v>23</v>
      </c>
      <c r="B236" s="13">
        <v>1</v>
      </c>
      <c r="C236" s="13">
        <v>5</v>
      </c>
      <c r="D236" s="13">
        <v>2</v>
      </c>
      <c r="E236" s="13">
        <v>1</v>
      </c>
      <c r="F236" s="13">
        <v>1</v>
      </c>
      <c r="G236" s="13">
        <v>0</v>
      </c>
      <c r="H236" s="13">
        <v>0</v>
      </c>
      <c r="I236" s="13">
        <v>0</v>
      </c>
      <c r="J236" s="13">
        <v>0</v>
      </c>
      <c r="K236" s="13">
        <v>16</v>
      </c>
      <c r="L236" s="14">
        <f t="shared" si="18"/>
        <v>26</v>
      </c>
    </row>
    <row r="237" spans="1:27" s="29" customFormat="1" x14ac:dyDescent="0.35">
      <c r="A237" s="9" t="s">
        <v>24</v>
      </c>
      <c r="B237" s="13">
        <v>9</v>
      </c>
      <c r="C237" s="13">
        <v>88</v>
      </c>
      <c r="D237" s="13">
        <v>90</v>
      </c>
      <c r="E237" s="13">
        <v>30</v>
      </c>
      <c r="F237" s="13">
        <v>8</v>
      </c>
      <c r="G237" s="13">
        <v>5</v>
      </c>
      <c r="H237" s="13">
        <v>4</v>
      </c>
      <c r="I237" s="13">
        <v>0</v>
      </c>
      <c r="J237" s="13">
        <v>1</v>
      </c>
      <c r="K237" s="13">
        <v>1224</v>
      </c>
      <c r="L237" s="14">
        <f t="shared" si="18"/>
        <v>1459</v>
      </c>
    </row>
    <row r="238" spans="1:27" s="29" customFormat="1" x14ac:dyDescent="0.35">
      <c r="A238" s="9" t="s">
        <v>25</v>
      </c>
      <c r="B238" s="13">
        <v>7</v>
      </c>
      <c r="C238" s="13">
        <v>35</v>
      </c>
      <c r="D238" s="13">
        <v>47</v>
      </c>
      <c r="E238" s="13">
        <v>12</v>
      </c>
      <c r="F238" s="13">
        <v>1</v>
      </c>
      <c r="G238" s="13">
        <v>1</v>
      </c>
      <c r="H238" s="13">
        <v>0</v>
      </c>
      <c r="I238" s="13">
        <v>0</v>
      </c>
      <c r="J238" s="13">
        <v>1</v>
      </c>
      <c r="K238" s="13">
        <v>428</v>
      </c>
      <c r="L238" s="14">
        <f t="shared" si="18"/>
        <v>532</v>
      </c>
    </row>
    <row r="239" spans="1:27" s="29" customFormat="1" x14ac:dyDescent="0.35">
      <c r="A239" s="56" t="s">
        <v>17</v>
      </c>
      <c r="B239" s="92">
        <f t="shared" ref="B239:L239" si="19">SUM(B231:B238)</f>
        <v>41</v>
      </c>
      <c r="C239" s="92">
        <f t="shared" si="19"/>
        <v>310</v>
      </c>
      <c r="D239" s="92">
        <f t="shared" si="19"/>
        <v>328</v>
      </c>
      <c r="E239" s="92">
        <f t="shared" si="19"/>
        <v>110</v>
      </c>
      <c r="F239" s="92">
        <f t="shared" si="19"/>
        <v>21</v>
      </c>
      <c r="G239" s="92">
        <f t="shared" si="19"/>
        <v>17</v>
      </c>
      <c r="H239" s="92">
        <f t="shared" si="19"/>
        <v>8</v>
      </c>
      <c r="I239" s="92">
        <f t="shared" si="19"/>
        <v>0</v>
      </c>
      <c r="J239" s="92">
        <f t="shared" si="19"/>
        <v>2</v>
      </c>
      <c r="K239" s="92">
        <f t="shared" si="19"/>
        <v>4996</v>
      </c>
      <c r="L239" s="92">
        <f t="shared" si="19"/>
        <v>5833</v>
      </c>
    </row>
    <row r="240" spans="1:27" s="29" customFormat="1" x14ac:dyDescent="0.35">
      <c r="A240" s="163" t="s">
        <v>175</v>
      </c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1:27" s="29" customFormat="1" x14ac:dyDescent="0.35">
      <c r="A241" s="25" t="str">
        <f>+$A$287</f>
        <v>Note: Statistics up to 27 March 2020 by region are based upon 'registered office'.</v>
      </c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spans="1:27" s="28" customFormat="1" x14ac:dyDescent="0.35">
      <c r="A242" s="165"/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</row>
    <row r="243" spans="1:27" s="29" customFormat="1" ht="15" customHeight="1" x14ac:dyDescent="0.35">
      <c r="A243" s="152" t="s">
        <v>235</v>
      </c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</row>
    <row r="244" spans="1:27" s="29" customFormat="1" ht="15" customHeight="1" x14ac:dyDescent="0.35">
      <c r="A244" s="149" t="s">
        <v>69</v>
      </c>
      <c r="B244" s="148" t="s">
        <v>153</v>
      </c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</row>
    <row r="245" spans="1:27" s="29" customFormat="1" ht="31.5" x14ac:dyDescent="0.35">
      <c r="A245" s="149"/>
      <c r="B245" s="69" t="s">
        <v>117</v>
      </c>
      <c r="C245" s="58" t="s">
        <v>118</v>
      </c>
      <c r="D245" s="58" t="s">
        <v>119</v>
      </c>
      <c r="E245" s="58" t="s">
        <v>120</v>
      </c>
      <c r="F245" s="58" t="s">
        <v>121</v>
      </c>
      <c r="G245" s="58" t="s">
        <v>122</v>
      </c>
      <c r="H245" s="58" t="s">
        <v>123</v>
      </c>
      <c r="I245" s="58" t="s">
        <v>124</v>
      </c>
      <c r="J245" s="58" t="s">
        <v>66</v>
      </c>
      <c r="K245" s="58" t="s">
        <v>67</v>
      </c>
      <c r="L245" s="65" t="s">
        <v>71</v>
      </c>
    </row>
    <row r="246" spans="1:27" s="29" customFormat="1" x14ac:dyDescent="0.35">
      <c r="A246" s="9" t="s">
        <v>18</v>
      </c>
      <c r="B246" s="13">
        <v>0</v>
      </c>
      <c r="C246" s="13">
        <v>3</v>
      </c>
      <c r="D246" s="13">
        <v>1</v>
      </c>
      <c r="E246" s="13">
        <v>1</v>
      </c>
      <c r="F246" s="13">
        <v>1</v>
      </c>
      <c r="G246" s="13">
        <v>2</v>
      </c>
      <c r="H246" s="13">
        <v>0</v>
      </c>
      <c r="I246" s="13">
        <v>0</v>
      </c>
      <c r="J246" s="13">
        <v>0</v>
      </c>
      <c r="K246" s="13">
        <v>75</v>
      </c>
      <c r="L246" s="14">
        <f t="shared" ref="L246:L254" si="20">SUM(B246:K246)</f>
        <v>83</v>
      </c>
    </row>
    <row r="247" spans="1:27" s="29" customFormat="1" x14ac:dyDescent="0.35">
      <c r="A247" s="9" t="s">
        <v>19</v>
      </c>
      <c r="B247" s="13">
        <v>12</v>
      </c>
      <c r="C247" s="13">
        <v>21</v>
      </c>
      <c r="D247" s="13">
        <v>40</v>
      </c>
      <c r="E247" s="13">
        <v>39</v>
      </c>
      <c r="F247" s="13">
        <v>10</v>
      </c>
      <c r="G247" s="13">
        <v>11</v>
      </c>
      <c r="H247" s="13">
        <v>4</v>
      </c>
      <c r="I247" s="13">
        <v>1</v>
      </c>
      <c r="J247" s="13">
        <v>1</v>
      </c>
      <c r="K247" s="13">
        <v>2139</v>
      </c>
      <c r="L247" s="14">
        <f t="shared" si="20"/>
        <v>2278</v>
      </c>
    </row>
    <row r="248" spans="1:27" s="29" customFormat="1" x14ac:dyDescent="0.35">
      <c r="A248" s="9" t="s">
        <v>20</v>
      </c>
      <c r="B248" s="13">
        <v>0</v>
      </c>
      <c r="C248" s="13">
        <v>0</v>
      </c>
      <c r="D248" s="13">
        <v>0</v>
      </c>
      <c r="E248" s="13">
        <v>1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35</v>
      </c>
      <c r="L248" s="14">
        <f t="shared" si="20"/>
        <v>36</v>
      </c>
    </row>
    <row r="249" spans="1:27" s="29" customFormat="1" x14ac:dyDescent="0.35">
      <c r="A249" s="9" t="s">
        <v>21</v>
      </c>
      <c r="B249" s="13">
        <v>2</v>
      </c>
      <c r="C249" s="13">
        <v>15</v>
      </c>
      <c r="D249" s="13">
        <v>43</v>
      </c>
      <c r="E249" s="13">
        <v>16</v>
      </c>
      <c r="F249" s="13">
        <v>9</v>
      </c>
      <c r="G249" s="13">
        <v>4</v>
      </c>
      <c r="H249" s="13">
        <v>1</v>
      </c>
      <c r="I249" s="13">
        <v>1</v>
      </c>
      <c r="J249" s="13">
        <v>0</v>
      </c>
      <c r="K249" s="13">
        <v>1042</v>
      </c>
      <c r="L249" s="14">
        <f t="shared" si="20"/>
        <v>1133</v>
      </c>
    </row>
    <row r="250" spans="1:27" s="29" customFormat="1" x14ac:dyDescent="0.35">
      <c r="A250" s="9" t="s">
        <v>22</v>
      </c>
      <c r="B250" s="13">
        <v>3</v>
      </c>
      <c r="C250" s="13">
        <v>8</v>
      </c>
      <c r="D250" s="13">
        <v>11</v>
      </c>
      <c r="E250" s="13">
        <v>5</v>
      </c>
      <c r="F250" s="13">
        <v>0</v>
      </c>
      <c r="G250" s="13">
        <v>2</v>
      </c>
      <c r="H250" s="13">
        <v>0</v>
      </c>
      <c r="I250" s="13">
        <v>0</v>
      </c>
      <c r="J250" s="13">
        <v>0</v>
      </c>
      <c r="K250" s="13">
        <v>257</v>
      </c>
      <c r="L250" s="14">
        <f t="shared" si="20"/>
        <v>286</v>
      </c>
    </row>
    <row r="251" spans="1:27" s="29" customFormat="1" x14ac:dyDescent="0.35">
      <c r="A251" s="9" t="s">
        <v>23</v>
      </c>
      <c r="B251" s="13">
        <v>0</v>
      </c>
      <c r="C251" s="13">
        <v>1</v>
      </c>
      <c r="D251" s="13">
        <v>3</v>
      </c>
      <c r="E251" s="13">
        <v>0</v>
      </c>
      <c r="F251" s="13">
        <v>0</v>
      </c>
      <c r="G251" s="13">
        <v>1</v>
      </c>
      <c r="H251" s="13">
        <v>0</v>
      </c>
      <c r="I251" s="13">
        <v>0</v>
      </c>
      <c r="J251" s="13">
        <v>0</v>
      </c>
      <c r="K251" s="13">
        <v>21</v>
      </c>
      <c r="L251" s="14">
        <f t="shared" si="20"/>
        <v>26</v>
      </c>
    </row>
    <row r="252" spans="1:27" s="29" customFormat="1" x14ac:dyDescent="0.35">
      <c r="A252" s="9" t="s">
        <v>24</v>
      </c>
      <c r="B252" s="13">
        <v>4</v>
      </c>
      <c r="C252" s="13">
        <v>29</v>
      </c>
      <c r="D252" s="13">
        <v>28</v>
      </c>
      <c r="E252" s="13">
        <v>27</v>
      </c>
      <c r="F252" s="13">
        <v>13</v>
      </c>
      <c r="G252" s="13">
        <v>6</v>
      </c>
      <c r="H252" s="13">
        <v>7</v>
      </c>
      <c r="I252" s="13">
        <v>0</v>
      </c>
      <c r="J252" s="13">
        <v>2</v>
      </c>
      <c r="K252" s="13">
        <v>1343</v>
      </c>
      <c r="L252" s="14">
        <f t="shared" si="20"/>
        <v>1459</v>
      </c>
    </row>
    <row r="253" spans="1:27" s="29" customFormat="1" x14ac:dyDescent="0.35">
      <c r="A253" s="9" t="s">
        <v>25</v>
      </c>
      <c r="B253" s="13">
        <v>4</v>
      </c>
      <c r="C253" s="13">
        <v>9</v>
      </c>
      <c r="D253" s="13">
        <v>23</v>
      </c>
      <c r="E253" s="13">
        <v>16</v>
      </c>
      <c r="F253" s="13">
        <v>3</v>
      </c>
      <c r="G253" s="13">
        <v>3</v>
      </c>
      <c r="H253" s="13">
        <v>1</v>
      </c>
      <c r="I253" s="13">
        <v>0</v>
      </c>
      <c r="J253" s="13">
        <v>0</v>
      </c>
      <c r="K253" s="13">
        <v>473</v>
      </c>
      <c r="L253" s="14">
        <f t="shared" si="20"/>
        <v>532</v>
      </c>
    </row>
    <row r="254" spans="1:27" s="29" customFormat="1" x14ac:dyDescent="0.35">
      <c r="A254" s="9" t="s">
        <v>26</v>
      </c>
      <c r="B254" s="13">
        <v>0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4">
        <f t="shared" si="20"/>
        <v>0</v>
      </c>
    </row>
    <row r="255" spans="1:27" s="29" customFormat="1" x14ac:dyDescent="0.35">
      <c r="A255" s="56" t="s">
        <v>17</v>
      </c>
      <c r="B255" s="92">
        <f>SUM(B246:B254)</f>
        <v>25</v>
      </c>
      <c r="C255" s="92">
        <f t="shared" ref="C255:L255" si="21">SUM(C246:C254)</f>
        <v>86</v>
      </c>
      <c r="D255" s="92">
        <f t="shared" si="21"/>
        <v>149</v>
      </c>
      <c r="E255" s="92">
        <f t="shared" si="21"/>
        <v>105</v>
      </c>
      <c r="F255" s="92">
        <f t="shared" si="21"/>
        <v>36</v>
      </c>
      <c r="G255" s="92">
        <f t="shared" si="21"/>
        <v>29</v>
      </c>
      <c r="H255" s="92">
        <f t="shared" si="21"/>
        <v>13</v>
      </c>
      <c r="I255" s="92">
        <f t="shared" si="21"/>
        <v>2</v>
      </c>
      <c r="J255" s="92">
        <f t="shared" si="21"/>
        <v>3</v>
      </c>
      <c r="K255" s="92">
        <f t="shared" si="21"/>
        <v>5385</v>
      </c>
      <c r="L255" s="92">
        <f t="shared" si="21"/>
        <v>5833</v>
      </c>
    </row>
    <row r="256" spans="1:27" s="29" customFormat="1" x14ac:dyDescent="0.35">
      <c r="A256" s="163" t="s">
        <v>175</v>
      </c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1:27" s="29" customFormat="1" x14ac:dyDescent="0.35">
      <c r="A257" s="25" t="str">
        <f>+$A$287</f>
        <v>Note: Statistics up to 27 March 2020 by region are based upon 'registered office'.</v>
      </c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</row>
    <row r="258" spans="1:27" s="28" customFormat="1" x14ac:dyDescent="0.35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</row>
    <row r="259" spans="1:27" s="29" customFormat="1" ht="15" customHeight="1" x14ac:dyDescent="0.35">
      <c r="A259" s="152" t="s">
        <v>236</v>
      </c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</row>
    <row r="260" spans="1:27" s="29" customFormat="1" ht="15" customHeight="1" x14ac:dyDescent="0.35">
      <c r="A260" s="149" t="s">
        <v>69</v>
      </c>
      <c r="B260" s="148" t="s">
        <v>154</v>
      </c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</row>
    <row r="261" spans="1:27" s="29" customFormat="1" ht="34.5" customHeight="1" x14ac:dyDescent="0.35">
      <c r="A261" s="149"/>
      <c r="B261" s="69" t="s">
        <v>117</v>
      </c>
      <c r="C261" s="58" t="s">
        <v>118</v>
      </c>
      <c r="D261" s="58" t="s">
        <v>119</v>
      </c>
      <c r="E261" s="58" t="s">
        <v>120</v>
      </c>
      <c r="F261" s="58" t="s">
        <v>121</v>
      </c>
      <c r="G261" s="58" t="s">
        <v>122</v>
      </c>
      <c r="H261" s="58" t="s">
        <v>123</v>
      </c>
      <c r="I261" s="58" t="s">
        <v>124</v>
      </c>
      <c r="J261" s="58" t="s">
        <v>66</v>
      </c>
      <c r="K261" s="58" t="s">
        <v>67</v>
      </c>
      <c r="L261" s="65" t="s">
        <v>71</v>
      </c>
    </row>
    <row r="262" spans="1:27" s="29" customFormat="1" x14ac:dyDescent="0.35">
      <c r="A262" s="9" t="s">
        <v>18</v>
      </c>
      <c r="B262" s="13">
        <v>0</v>
      </c>
      <c r="C262" s="13">
        <v>2</v>
      </c>
      <c r="D262" s="13">
        <v>2</v>
      </c>
      <c r="E262" s="13">
        <v>1</v>
      </c>
      <c r="F262" s="13">
        <v>1</v>
      </c>
      <c r="G262" s="13">
        <v>0</v>
      </c>
      <c r="H262" s="13">
        <v>0</v>
      </c>
      <c r="I262" s="13">
        <v>0</v>
      </c>
      <c r="J262" s="13">
        <v>0</v>
      </c>
      <c r="K262" s="13">
        <v>77</v>
      </c>
      <c r="L262" s="14">
        <f t="shared" ref="L262:L269" si="22">SUM(B262:K262)</f>
        <v>83</v>
      </c>
    </row>
    <row r="263" spans="1:27" s="29" customFormat="1" x14ac:dyDescent="0.35">
      <c r="A263" s="9" t="s">
        <v>19</v>
      </c>
      <c r="B263" s="13">
        <v>16</v>
      </c>
      <c r="C263" s="13">
        <v>34</v>
      </c>
      <c r="D263" s="13">
        <v>71</v>
      </c>
      <c r="E263" s="13">
        <v>22</v>
      </c>
      <c r="F263" s="13">
        <v>3</v>
      </c>
      <c r="G263" s="13">
        <v>2</v>
      </c>
      <c r="H263" s="13">
        <v>2</v>
      </c>
      <c r="I263" s="13">
        <v>0</v>
      </c>
      <c r="J263" s="13">
        <v>1</v>
      </c>
      <c r="K263" s="13">
        <v>2127</v>
      </c>
      <c r="L263" s="14">
        <f t="shared" si="22"/>
        <v>2278</v>
      </c>
    </row>
    <row r="264" spans="1:27" s="29" customFormat="1" x14ac:dyDescent="0.35">
      <c r="A264" s="9" t="s">
        <v>20</v>
      </c>
      <c r="B264" s="13">
        <v>0</v>
      </c>
      <c r="C264" s="13">
        <v>2</v>
      </c>
      <c r="D264" s="13">
        <v>1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33</v>
      </c>
      <c r="L264" s="14">
        <f t="shared" si="22"/>
        <v>36</v>
      </c>
    </row>
    <row r="265" spans="1:27" s="29" customFormat="1" x14ac:dyDescent="0.35">
      <c r="A265" s="9" t="s">
        <v>21</v>
      </c>
      <c r="B265" s="13">
        <v>1</v>
      </c>
      <c r="C265" s="13">
        <v>13</v>
      </c>
      <c r="D265" s="13">
        <v>36</v>
      </c>
      <c r="E265" s="13">
        <v>12</v>
      </c>
      <c r="F265" s="13">
        <v>0</v>
      </c>
      <c r="G265" s="13">
        <v>2</v>
      </c>
      <c r="H265" s="13">
        <v>0</v>
      </c>
      <c r="I265" s="13">
        <v>0</v>
      </c>
      <c r="J265" s="13">
        <v>1</v>
      </c>
      <c r="K265" s="13">
        <v>1068</v>
      </c>
      <c r="L265" s="14">
        <f t="shared" si="22"/>
        <v>1133</v>
      </c>
    </row>
    <row r="266" spans="1:27" s="29" customFormat="1" x14ac:dyDescent="0.35">
      <c r="A266" s="9" t="s">
        <v>22</v>
      </c>
      <c r="B266" s="13">
        <v>1</v>
      </c>
      <c r="C266" s="13">
        <v>6</v>
      </c>
      <c r="D266" s="13">
        <v>23</v>
      </c>
      <c r="E266" s="13">
        <v>7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249</v>
      </c>
      <c r="L266" s="14">
        <f t="shared" si="22"/>
        <v>286</v>
      </c>
    </row>
    <row r="267" spans="1:27" s="29" customFormat="1" x14ac:dyDescent="0.35">
      <c r="A267" s="9" t="s">
        <v>23</v>
      </c>
      <c r="B267" s="13">
        <v>1</v>
      </c>
      <c r="C267" s="13">
        <v>0</v>
      </c>
      <c r="D267" s="13">
        <v>5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20</v>
      </c>
      <c r="L267" s="14">
        <f t="shared" si="22"/>
        <v>26</v>
      </c>
    </row>
    <row r="268" spans="1:27" s="29" customFormat="1" x14ac:dyDescent="0.35">
      <c r="A268" s="9" t="s">
        <v>24</v>
      </c>
      <c r="B268" s="13">
        <v>9</v>
      </c>
      <c r="C268" s="13">
        <v>27</v>
      </c>
      <c r="D268" s="13">
        <v>67</v>
      </c>
      <c r="E268" s="13">
        <v>20</v>
      </c>
      <c r="F268" s="13">
        <v>7</v>
      </c>
      <c r="G268" s="13">
        <v>1</v>
      </c>
      <c r="H268" s="13">
        <v>3</v>
      </c>
      <c r="I268" s="13">
        <v>0</v>
      </c>
      <c r="J268" s="13">
        <v>1</v>
      </c>
      <c r="K268" s="13">
        <v>1324</v>
      </c>
      <c r="L268" s="14">
        <f t="shared" si="22"/>
        <v>1459</v>
      </c>
    </row>
    <row r="269" spans="1:27" s="29" customFormat="1" x14ac:dyDescent="0.35">
      <c r="A269" s="9" t="s">
        <v>25</v>
      </c>
      <c r="B269" s="13">
        <v>8</v>
      </c>
      <c r="C269" s="13">
        <v>15</v>
      </c>
      <c r="D269" s="13">
        <v>25</v>
      </c>
      <c r="E269" s="13">
        <v>5</v>
      </c>
      <c r="F269" s="13">
        <v>0</v>
      </c>
      <c r="G269" s="13">
        <v>1</v>
      </c>
      <c r="H269" s="13">
        <v>0</v>
      </c>
      <c r="I269" s="13">
        <v>0</v>
      </c>
      <c r="J269" s="13">
        <v>1</v>
      </c>
      <c r="K269" s="13">
        <v>477</v>
      </c>
      <c r="L269" s="14">
        <f t="shared" si="22"/>
        <v>532</v>
      </c>
    </row>
    <row r="270" spans="1:27" s="29" customFormat="1" x14ac:dyDescent="0.35">
      <c r="A270" s="56" t="s">
        <v>17</v>
      </c>
      <c r="B270" s="92">
        <f t="shared" ref="B270:L270" si="23">SUM(B262:B269)</f>
        <v>36</v>
      </c>
      <c r="C270" s="92">
        <f t="shared" si="23"/>
        <v>99</v>
      </c>
      <c r="D270" s="92">
        <f t="shared" si="23"/>
        <v>230</v>
      </c>
      <c r="E270" s="92">
        <f t="shared" si="23"/>
        <v>67</v>
      </c>
      <c r="F270" s="92">
        <f t="shared" si="23"/>
        <v>11</v>
      </c>
      <c r="G270" s="92">
        <f t="shared" si="23"/>
        <v>6</v>
      </c>
      <c r="H270" s="92">
        <f t="shared" si="23"/>
        <v>5</v>
      </c>
      <c r="I270" s="92">
        <f t="shared" si="23"/>
        <v>0</v>
      </c>
      <c r="J270" s="92">
        <f t="shared" si="23"/>
        <v>4</v>
      </c>
      <c r="K270" s="92">
        <f t="shared" si="23"/>
        <v>5375</v>
      </c>
      <c r="L270" s="92">
        <f t="shared" si="23"/>
        <v>5833</v>
      </c>
      <c r="M270" s="28"/>
    </row>
    <row r="271" spans="1:27" s="29" customFormat="1" x14ac:dyDescent="0.35">
      <c r="A271" s="162" t="s">
        <v>175</v>
      </c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</row>
    <row r="272" spans="1:27" s="29" customFormat="1" x14ac:dyDescent="0.35">
      <c r="A272" s="25" t="str">
        <f>+$A$287</f>
        <v>Note: Statistics up to 27 March 2020 by region are based upon 'registered office'.</v>
      </c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</row>
    <row r="273" spans="1:12" s="28" customFormat="1" x14ac:dyDescent="0.35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</row>
    <row r="274" spans="1:12" s="29" customFormat="1" ht="15" customHeight="1" x14ac:dyDescent="0.35">
      <c r="A274" s="152" t="s">
        <v>237</v>
      </c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</row>
    <row r="275" spans="1:12" s="29" customFormat="1" ht="15" customHeight="1" x14ac:dyDescent="0.35">
      <c r="A275" s="149" t="s">
        <v>69</v>
      </c>
      <c r="B275" s="166" t="s">
        <v>155</v>
      </c>
      <c r="C275" s="148"/>
      <c r="D275" s="148"/>
      <c r="E275" s="148"/>
      <c r="F275" s="148"/>
      <c r="G275" s="148"/>
    </row>
    <row r="276" spans="1:12" s="29" customFormat="1" ht="24" customHeight="1" x14ac:dyDescent="0.35">
      <c r="A276" s="149"/>
      <c r="B276" s="69" t="s">
        <v>125</v>
      </c>
      <c r="C276" s="58" t="s">
        <v>107</v>
      </c>
      <c r="D276" s="58" t="s">
        <v>126</v>
      </c>
      <c r="E276" s="58" t="s">
        <v>72</v>
      </c>
      <c r="F276" s="58" t="s">
        <v>67</v>
      </c>
      <c r="G276" s="91" t="s">
        <v>71</v>
      </c>
    </row>
    <row r="277" spans="1:12" s="29" customFormat="1" x14ac:dyDescent="0.35">
      <c r="A277" s="9" t="s">
        <v>18</v>
      </c>
      <c r="B277" s="13">
        <v>38</v>
      </c>
      <c r="C277" s="13">
        <v>2</v>
      </c>
      <c r="D277" s="13">
        <v>2</v>
      </c>
      <c r="E277" s="13">
        <v>1</v>
      </c>
      <c r="F277" s="13">
        <v>41</v>
      </c>
      <c r="G277" s="17">
        <f>SUM(B277:F277)</f>
        <v>84</v>
      </c>
    </row>
    <row r="278" spans="1:12" s="29" customFormat="1" x14ac:dyDescent="0.35">
      <c r="A278" s="9" t="s">
        <v>19</v>
      </c>
      <c r="B278" s="13">
        <v>723</v>
      </c>
      <c r="C278" s="13">
        <v>129</v>
      </c>
      <c r="D278" s="13">
        <v>47</v>
      </c>
      <c r="E278" s="13">
        <v>9</v>
      </c>
      <c r="F278" s="13">
        <v>1377</v>
      </c>
      <c r="G278" s="17">
        <f t="shared" ref="G278:G284" si="24">SUM(B278:F278)</f>
        <v>2285</v>
      </c>
    </row>
    <row r="279" spans="1:12" s="29" customFormat="1" x14ac:dyDescent="0.35">
      <c r="A279" s="9" t="s">
        <v>20</v>
      </c>
      <c r="B279" s="13">
        <v>19</v>
      </c>
      <c r="C279" s="13">
        <v>3</v>
      </c>
      <c r="D279" s="13">
        <v>4</v>
      </c>
      <c r="E279" s="13">
        <v>0</v>
      </c>
      <c r="F279" s="13">
        <v>10</v>
      </c>
      <c r="G279" s="17">
        <f t="shared" si="24"/>
        <v>36</v>
      </c>
    </row>
    <row r="280" spans="1:12" s="29" customFormat="1" x14ac:dyDescent="0.35">
      <c r="A280" s="9" t="s">
        <v>21</v>
      </c>
      <c r="B280" s="13">
        <v>472</v>
      </c>
      <c r="C280" s="13">
        <v>88</v>
      </c>
      <c r="D280" s="13">
        <v>42</v>
      </c>
      <c r="E280" s="13">
        <v>5</v>
      </c>
      <c r="F280" s="13">
        <v>532</v>
      </c>
      <c r="G280" s="17">
        <f t="shared" si="24"/>
        <v>1139</v>
      </c>
    </row>
    <row r="281" spans="1:12" s="29" customFormat="1" x14ac:dyDescent="0.35">
      <c r="A281" s="9" t="s">
        <v>22</v>
      </c>
      <c r="B281" s="13">
        <v>134</v>
      </c>
      <c r="C281" s="13">
        <v>20</v>
      </c>
      <c r="D281" s="13">
        <v>11</v>
      </c>
      <c r="E281" s="13">
        <v>1</v>
      </c>
      <c r="F281" s="13">
        <v>121</v>
      </c>
      <c r="G281" s="17">
        <f t="shared" si="24"/>
        <v>287</v>
      </c>
    </row>
    <row r="282" spans="1:12" s="29" customFormat="1" x14ac:dyDescent="0.35">
      <c r="A282" s="9" t="s">
        <v>23</v>
      </c>
      <c r="B282" s="13">
        <v>13</v>
      </c>
      <c r="C282" s="13">
        <v>4</v>
      </c>
      <c r="D282" s="13">
        <v>1</v>
      </c>
      <c r="E282" s="13">
        <v>1</v>
      </c>
      <c r="F282" s="13">
        <v>7</v>
      </c>
      <c r="G282" s="17">
        <f t="shared" si="24"/>
        <v>26</v>
      </c>
    </row>
    <row r="283" spans="1:12" s="29" customFormat="1" x14ac:dyDescent="0.35">
      <c r="A283" s="9" t="s">
        <v>24</v>
      </c>
      <c r="B283" s="13">
        <v>500</v>
      </c>
      <c r="C283" s="13">
        <v>99</v>
      </c>
      <c r="D283" s="13">
        <v>45</v>
      </c>
      <c r="E283" s="13">
        <v>8</v>
      </c>
      <c r="F283" s="13">
        <v>810</v>
      </c>
      <c r="G283" s="17">
        <f t="shared" si="24"/>
        <v>1462</v>
      </c>
    </row>
    <row r="284" spans="1:12" s="29" customFormat="1" x14ac:dyDescent="0.35">
      <c r="A284" s="9" t="s">
        <v>25</v>
      </c>
      <c r="B284" s="13">
        <v>237</v>
      </c>
      <c r="C284" s="13">
        <v>58</v>
      </c>
      <c r="D284" s="13">
        <v>13</v>
      </c>
      <c r="E284" s="13">
        <v>1</v>
      </c>
      <c r="F284" s="13">
        <v>225</v>
      </c>
      <c r="G284" s="17">
        <f t="shared" si="24"/>
        <v>534</v>
      </c>
    </row>
    <row r="285" spans="1:12" s="29" customFormat="1" x14ac:dyDescent="0.35">
      <c r="A285" s="56" t="s">
        <v>17</v>
      </c>
      <c r="B285" s="92">
        <f t="shared" ref="B285:G285" si="25">SUM(B277:B284)</f>
        <v>2136</v>
      </c>
      <c r="C285" s="92">
        <f t="shared" si="25"/>
        <v>403</v>
      </c>
      <c r="D285" s="92">
        <f t="shared" si="25"/>
        <v>165</v>
      </c>
      <c r="E285" s="92">
        <f t="shared" si="25"/>
        <v>26</v>
      </c>
      <c r="F285" s="92">
        <f t="shared" si="25"/>
        <v>3123</v>
      </c>
      <c r="G285" s="92">
        <f t="shared" si="25"/>
        <v>5853</v>
      </c>
    </row>
    <row r="286" spans="1:12" s="29" customFormat="1" x14ac:dyDescent="0.35">
      <c r="A286" s="76"/>
      <c r="B286" s="123"/>
      <c r="C286" s="123"/>
      <c r="D286" s="123"/>
      <c r="E286" s="123"/>
      <c r="F286" s="123"/>
      <c r="G286" s="123"/>
    </row>
    <row r="287" spans="1:12" s="29" customFormat="1" x14ac:dyDescent="0.35">
      <c r="A287" s="162" t="str">
        <f>+'3.1.5'!A47</f>
        <v>Note: Statistics up to 27 March 2020 by region are based upon 'registered office'.</v>
      </c>
      <c r="B287" s="162"/>
      <c r="C287" s="162"/>
      <c r="D287" s="162"/>
      <c r="E287" s="162"/>
      <c r="F287" s="162"/>
      <c r="G287" s="162"/>
    </row>
    <row r="288" spans="1:12" x14ac:dyDescent="0.35">
      <c r="A288" s="9"/>
    </row>
    <row r="289" spans="1:1" x14ac:dyDescent="0.35">
      <c r="A289" s="12" t="s">
        <v>142</v>
      </c>
    </row>
  </sheetData>
  <mergeCells count="61">
    <mergeCell ref="A258:L258"/>
    <mergeCell ref="A256:L256"/>
    <mergeCell ref="A259:L259"/>
    <mergeCell ref="A260:A261"/>
    <mergeCell ref="A240:L240"/>
    <mergeCell ref="A244:A245"/>
    <mergeCell ref="B244:L244"/>
    <mergeCell ref="A242:L242"/>
    <mergeCell ref="A243:L243"/>
    <mergeCell ref="B275:G275"/>
    <mergeCell ref="B260:L260"/>
    <mergeCell ref="A274:L274"/>
    <mergeCell ref="A275:A276"/>
    <mergeCell ref="A271:L271"/>
    <mergeCell ref="A273:L273"/>
    <mergeCell ref="A228:L228"/>
    <mergeCell ref="B214:L214"/>
    <mergeCell ref="A225:L225"/>
    <mergeCell ref="B140:L140"/>
    <mergeCell ref="A212:L212"/>
    <mergeCell ref="B199:L199"/>
    <mergeCell ref="A168:L168"/>
    <mergeCell ref="B170:G170"/>
    <mergeCell ref="A140:A141"/>
    <mergeCell ref="A169:L169"/>
    <mergeCell ref="A213:L213"/>
    <mergeCell ref="A214:A215"/>
    <mergeCell ref="A210:L210"/>
    <mergeCell ref="A227:L227"/>
    <mergeCell ref="A229:A230"/>
    <mergeCell ref="B229:L229"/>
    <mergeCell ref="A1:L1"/>
    <mergeCell ref="A2:L2"/>
    <mergeCell ref="A3:L3"/>
    <mergeCell ref="A19:L19"/>
    <mergeCell ref="A167:L167"/>
    <mergeCell ref="A110:A111"/>
    <mergeCell ref="B110:L110"/>
    <mergeCell ref="A137:L137"/>
    <mergeCell ref="A48:L48"/>
    <mergeCell ref="A49:L49"/>
    <mergeCell ref="A78:L78"/>
    <mergeCell ref="A79:L79"/>
    <mergeCell ref="A108:L108"/>
    <mergeCell ref="A109:L109"/>
    <mergeCell ref="A138:L138"/>
    <mergeCell ref="A139:L139"/>
    <mergeCell ref="A287:G287"/>
    <mergeCell ref="A107:L107"/>
    <mergeCell ref="A20:A21"/>
    <mergeCell ref="A199:A200"/>
    <mergeCell ref="A50:A51"/>
    <mergeCell ref="B50:L50"/>
    <mergeCell ref="A77:L77"/>
    <mergeCell ref="A80:A81"/>
    <mergeCell ref="B80:L80"/>
    <mergeCell ref="B20:L20"/>
    <mergeCell ref="A47:L47"/>
    <mergeCell ref="A170:A171"/>
    <mergeCell ref="A198:L198"/>
    <mergeCell ref="A197:L197"/>
  </mergeCells>
  <hyperlinks>
    <hyperlink ref="A289" r:id="rId1" xr:uid="{00000000-0004-0000-0700-000000000000}"/>
    <hyperlink ref="A6" location="'3.1.6'!A21" display="Table 3.1.6.1.1 - Initial external administrators' reports—Unpaid employee entitlements (wages) by industry " xr:uid="{87A57400-A417-4358-B1AD-E2B5BD7EBD48}"/>
    <hyperlink ref="A12" location="'3.1.6'!A200" display="Table 3.1.6.2.1 - Initial external administrators' reports—Unpaid employee entitlements (wages) by region " xr:uid="{E558B255-C3FB-4D21-ACA2-371FB66009A1}"/>
    <hyperlink ref="A7" location="'3.1.6'!A51" display="Table 3.1.6.1.2 - Initial external administrators' reports—Unpaid employee entitlements (annual leave) by industry " xr:uid="{18C4ABFA-A09C-4ECD-A448-FE3F09C16702}"/>
    <hyperlink ref="A8:A11" location="'3.1.6'!A1" display="Table 3.1.6.1 - Initial Schedule B reports electronically lodged—Selected unpaid employee entitlements by industry " xr:uid="{B14E8A3F-42F0-440F-BC51-41609DBAF990}"/>
    <hyperlink ref="A13:A17" location="'3.1.6'!A32" display="Table 3.1.6.2 - Initial Schedule B reports electronically lodged—Selected unpaid employee entitlements by region " xr:uid="{7CA2B480-2332-4B8D-B41C-E4A26C086CBB}"/>
    <hyperlink ref="A8" location="'3.1.6'!A81" display="Table 3.1.6.1.3 - Initial external administrators' reports—Unpaid employee entitlements (pay in lieu of notice) by industry " xr:uid="{8756C2A1-6842-409D-9CCC-C0349C889B70}"/>
    <hyperlink ref="A9" location="'3.1.6'!A111" display="Table 3.1.6.1.4 - Initial external administrators' reports—Unpaid employee entitlements (redundancy) by industry " xr:uid="{287B2C0B-63A0-415F-9715-1C63BA237FBE}"/>
    <hyperlink ref="A10" location="'3.1.6'!A141" display="Table 3.1.6.1.5 - Initial external administrators' reports—Unpaid employee entitlements (long service leave) by industry " xr:uid="{59A30698-D33C-47BC-A620-C1F27ED4A319}"/>
    <hyperlink ref="A11" location="'3.1.6'!A171" display="Table 3.1.6.1.6 - Initial external administrators' reports—Unpaid employee entitlements (superannuation) by industry " xr:uid="{B814003C-4AB1-495C-9112-79F9C8B97A9A}"/>
    <hyperlink ref="A13" location="'3.1.6'!A215" display="Table 3.1.6.2.2 - Initial external administrators' reports—Unpaid employee entitlements (annual leave) by region " xr:uid="{3CD46DB5-E256-4ED7-B040-D12DA5999044}"/>
    <hyperlink ref="A14" location="'3.1.6'!A230" display="Table 3.1.6.2.3 - Initial external administrators' reports—Unpaid employee entitlements (pay in lieu of notice) by region " xr:uid="{D3B2DCFF-2405-491A-8B4A-289F6A62D830}"/>
    <hyperlink ref="A15" location="'3.1.6'!A245" display="Table 3.1.6.2.4 - Initial external administrators' reports—Unpaid employee entitlements (redundancy) by region " xr:uid="{2AF03A7C-C2FF-426A-A886-4CE41B9563D5}"/>
    <hyperlink ref="A16" location="'3.1.6'!A261" display="Table 3.1.6.2.5 - Initial external administrators' reports—Unpaid employee entitlements (long service leave) by region " xr:uid="{EFBED452-FBBE-4839-B726-17C46D17B79B}"/>
    <hyperlink ref="A17" location="'3.1.6'!A276" display="Table 3.1.6.2.6 - Initial external administrators' reports—Unpaid employee entitlements (superannuation) by region " xr:uid="{9E00E8CA-9525-43BF-A829-FDFAE7A534F6}"/>
  </hyperlinks>
  <pageMargins left="0.70866141732283472" right="0.70866141732283472" top="0.74803149606299213" bottom="0.74803149606299213" header="0.31496062992125984" footer="0.31496062992125984"/>
  <pageSetup paperSize="9" scale="87" fitToHeight="0" orientation="landscape" r:id="rId2"/>
  <rowBreaks count="9" manualBreakCount="9">
    <brk id="18" max="11" man="1"/>
    <brk id="48" max="11" man="1"/>
    <brk id="78" max="11" man="1"/>
    <brk id="108" max="11" man="1"/>
    <brk id="138" max="11" man="1"/>
    <brk id="168" max="11" man="1"/>
    <brk id="197" max="11" man="1"/>
    <brk id="227" max="11" man="1"/>
    <brk id="258" max="11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8"/>
  <sheetViews>
    <sheetView zoomScaleNormal="100" workbookViewId="0">
      <selection sqref="A1:H1"/>
    </sheetView>
  </sheetViews>
  <sheetFormatPr defaultColWidth="11.54296875" defaultRowHeight="14.5" x14ac:dyDescent="0.35"/>
  <cols>
    <col min="1" max="1" width="32.26953125" customWidth="1"/>
    <col min="2" max="8" width="10.7265625" customWidth="1"/>
    <col min="184" max="184" width="51.54296875" customWidth="1"/>
    <col min="187" max="187" width="12" customWidth="1"/>
    <col min="440" max="440" width="51.54296875" customWidth="1"/>
    <col min="443" max="443" width="12" customWidth="1"/>
    <col min="696" max="696" width="51.54296875" customWidth="1"/>
    <col min="699" max="699" width="12" customWidth="1"/>
    <col min="952" max="952" width="51.54296875" customWidth="1"/>
    <col min="955" max="955" width="12" customWidth="1"/>
    <col min="1208" max="1208" width="51.54296875" customWidth="1"/>
    <col min="1211" max="1211" width="12" customWidth="1"/>
    <col min="1464" max="1464" width="51.54296875" customWidth="1"/>
    <col min="1467" max="1467" width="12" customWidth="1"/>
    <col min="1720" max="1720" width="51.54296875" customWidth="1"/>
    <col min="1723" max="1723" width="12" customWidth="1"/>
    <col min="1976" max="1976" width="51.54296875" customWidth="1"/>
    <col min="1979" max="1979" width="12" customWidth="1"/>
    <col min="2232" max="2232" width="51.54296875" customWidth="1"/>
    <col min="2235" max="2235" width="12" customWidth="1"/>
    <col min="2488" max="2488" width="51.54296875" customWidth="1"/>
    <col min="2491" max="2491" width="12" customWidth="1"/>
    <col min="2744" max="2744" width="51.54296875" customWidth="1"/>
    <col min="2747" max="2747" width="12" customWidth="1"/>
    <col min="3000" max="3000" width="51.54296875" customWidth="1"/>
    <col min="3003" max="3003" width="12" customWidth="1"/>
    <col min="3256" max="3256" width="51.54296875" customWidth="1"/>
    <col min="3259" max="3259" width="12" customWidth="1"/>
    <col min="3512" max="3512" width="51.54296875" customWidth="1"/>
    <col min="3515" max="3515" width="12" customWidth="1"/>
    <col min="3768" max="3768" width="51.54296875" customWidth="1"/>
    <col min="3771" max="3771" width="12" customWidth="1"/>
    <col min="4024" max="4024" width="51.54296875" customWidth="1"/>
    <col min="4027" max="4027" width="12" customWidth="1"/>
    <col min="4280" max="4280" width="51.54296875" customWidth="1"/>
    <col min="4283" max="4283" width="12" customWidth="1"/>
    <col min="4536" max="4536" width="51.54296875" customWidth="1"/>
    <col min="4539" max="4539" width="12" customWidth="1"/>
    <col min="4792" max="4792" width="51.54296875" customWidth="1"/>
    <col min="4795" max="4795" width="12" customWidth="1"/>
    <col min="5048" max="5048" width="51.54296875" customWidth="1"/>
    <col min="5051" max="5051" width="12" customWidth="1"/>
    <col min="5304" max="5304" width="51.54296875" customWidth="1"/>
    <col min="5307" max="5307" width="12" customWidth="1"/>
    <col min="5560" max="5560" width="51.54296875" customWidth="1"/>
    <col min="5563" max="5563" width="12" customWidth="1"/>
    <col min="5816" max="5816" width="51.54296875" customWidth="1"/>
    <col min="5819" max="5819" width="12" customWidth="1"/>
    <col min="6072" max="6072" width="51.54296875" customWidth="1"/>
    <col min="6075" max="6075" width="12" customWidth="1"/>
    <col min="6328" max="6328" width="51.54296875" customWidth="1"/>
    <col min="6331" max="6331" width="12" customWidth="1"/>
    <col min="6584" max="6584" width="51.54296875" customWidth="1"/>
    <col min="6587" max="6587" width="12" customWidth="1"/>
    <col min="6840" max="6840" width="51.54296875" customWidth="1"/>
    <col min="6843" max="6843" width="12" customWidth="1"/>
    <col min="7096" max="7096" width="51.54296875" customWidth="1"/>
    <col min="7099" max="7099" width="12" customWidth="1"/>
    <col min="7352" max="7352" width="51.54296875" customWidth="1"/>
    <col min="7355" max="7355" width="12" customWidth="1"/>
    <col min="7608" max="7608" width="51.54296875" customWidth="1"/>
    <col min="7611" max="7611" width="12" customWidth="1"/>
    <col min="7864" max="7864" width="51.54296875" customWidth="1"/>
    <col min="7867" max="7867" width="12" customWidth="1"/>
    <col min="8120" max="8120" width="51.54296875" customWidth="1"/>
    <col min="8123" max="8123" width="12" customWidth="1"/>
    <col min="8376" max="8376" width="51.54296875" customWidth="1"/>
    <col min="8379" max="8379" width="12" customWidth="1"/>
    <col min="8632" max="8632" width="51.54296875" customWidth="1"/>
    <col min="8635" max="8635" width="12" customWidth="1"/>
    <col min="8888" max="8888" width="51.54296875" customWidth="1"/>
    <col min="8891" max="8891" width="12" customWidth="1"/>
    <col min="9144" max="9144" width="51.54296875" customWidth="1"/>
    <col min="9147" max="9147" width="12" customWidth="1"/>
    <col min="9400" max="9400" width="51.54296875" customWidth="1"/>
    <col min="9403" max="9403" width="12" customWidth="1"/>
    <col min="9656" max="9656" width="51.54296875" customWidth="1"/>
    <col min="9659" max="9659" width="12" customWidth="1"/>
    <col min="9912" max="9912" width="51.54296875" customWidth="1"/>
    <col min="9915" max="9915" width="12" customWidth="1"/>
    <col min="10168" max="10168" width="51.54296875" customWidth="1"/>
    <col min="10171" max="10171" width="12" customWidth="1"/>
    <col min="10424" max="10424" width="51.54296875" customWidth="1"/>
    <col min="10427" max="10427" width="12" customWidth="1"/>
    <col min="10680" max="10680" width="51.54296875" customWidth="1"/>
    <col min="10683" max="10683" width="12" customWidth="1"/>
    <col min="10936" max="10936" width="51.54296875" customWidth="1"/>
    <col min="10939" max="10939" width="12" customWidth="1"/>
    <col min="11192" max="11192" width="51.54296875" customWidth="1"/>
    <col min="11195" max="11195" width="12" customWidth="1"/>
    <col min="11448" max="11448" width="51.54296875" customWidth="1"/>
    <col min="11451" max="11451" width="12" customWidth="1"/>
    <col min="11704" max="11704" width="51.54296875" customWidth="1"/>
    <col min="11707" max="11707" width="12" customWidth="1"/>
    <col min="11960" max="11960" width="51.54296875" customWidth="1"/>
    <col min="11963" max="11963" width="12" customWidth="1"/>
    <col min="12216" max="12216" width="51.54296875" customWidth="1"/>
    <col min="12219" max="12219" width="12" customWidth="1"/>
    <col min="12472" max="12472" width="51.54296875" customWidth="1"/>
    <col min="12475" max="12475" width="12" customWidth="1"/>
    <col min="12728" max="12728" width="51.54296875" customWidth="1"/>
    <col min="12731" max="12731" width="12" customWidth="1"/>
    <col min="12984" max="12984" width="51.54296875" customWidth="1"/>
    <col min="12987" max="12987" width="12" customWidth="1"/>
    <col min="13240" max="13240" width="51.54296875" customWidth="1"/>
    <col min="13243" max="13243" width="12" customWidth="1"/>
    <col min="13496" max="13496" width="51.54296875" customWidth="1"/>
    <col min="13499" max="13499" width="12" customWidth="1"/>
    <col min="13752" max="13752" width="51.54296875" customWidth="1"/>
    <col min="13755" max="13755" width="12" customWidth="1"/>
    <col min="14008" max="14008" width="51.54296875" customWidth="1"/>
    <col min="14011" max="14011" width="12" customWidth="1"/>
    <col min="14264" max="14264" width="51.54296875" customWidth="1"/>
    <col min="14267" max="14267" width="12" customWidth="1"/>
    <col min="14520" max="14520" width="51.54296875" customWidth="1"/>
    <col min="14523" max="14523" width="12" customWidth="1"/>
    <col min="14776" max="14776" width="51.54296875" customWidth="1"/>
    <col min="14779" max="14779" width="12" customWidth="1"/>
    <col min="15032" max="15032" width="51.54296875" customWidth="1"/>
    <col min="15035" max="15035" width="12" customWidth="1"/>
    <col min="15288" max="15288" width="51.54296875" customWidth="1"/>
    <col min="15291" max="15291" width="12" customWidth="1"/>
    <col min="15544" max="15544" width="51.54296875" customWidth="1"/>
    <col min="15547" max="15547" width="12" customWidth="1"/>
    <col min="15800" max="15800" width="51.54296875" customWidth="1"/>
    <col min="15803" max="15803" width="12" customWidth="1"/>
    <col min="16056" max="16056" width="51.54296875" customWidth="1"/>
    <col min="16059" max="16059" width="12" customWidth="1"/>
  </cols>
  <sheetData>
    <row r="1" spans="1:8" ht="75" customHeight="1" x14ac:dyDescent="0.35">
      <c r="A1" s="150"/>
      <c r="B1" s="150"/>
      <c r="C1" s="150"/>
      <c r="D1" s="150"/>
      <c r="E1" s="150"/>
      <c r="F1" s="150"/>
      <c r="G1" s="150"/>
      <c r="H1" s="150"/>
    </row>
    <row r="2" spans="1:8" ht="15" customHeight="1" x14ac:dyDescent="0.35">
      <c r="A2" s="146" t="str">
        <f>+Contents!A2</f>
        <v>Statistics about corporate insolvency in Australia</v>
      </c>
      <c r="B2" s="146"/>
      <c r="C2" s="146"/>
      <c r="D2" s="146"/>
      <c r="E2" s="146"/>
      <c r="F2" s="146"/>
      <c r="G2" s="146"/>
      <c r="H2" s="146"/>
    </row>
    <row r="3" spans="1:8" ht="25" customHeight="1" x14ac:dyDescent="0.35">
      <c r="A3" s="151" t="str">
        <f>Contents!A3</f>
        <v>Released: January 2023</v>
      </c>
      <c r="B3" s="151"/>
      <c r="C3" s="151"/>
      <c r="D3" s="151"/>
      <c r="E3" s="151"/>
      <c r="F3" s="151"/>
      <c r="G3" s="151"/>
      <c r="H3" s="151"/>
    </row>
    <row r="4" spans="1:8" s="29" customFormat="1" ht="40.5" customHeight="1" x14ac:dyDescent="0.35">
      <c r="A4" s="156" t="s">
        <v>255</v>
      </c>
      <c r="B4" s="167"/>
      <c r="C4" s="167"/>
      <c r="D4" s="167"/>
      <c r="E4" s="167"/>
      <c r="F4" s="167"/>
      <c r="G4" s="167"/>
      <c r="H4" s="167"/>
    </row>
    <row r="5" spans="1:8" s="29" customFormat="1" ht="15" customHeight="1" x14ac:dyDescent="0.35">
      <c r="A5" s="149" t="s">
        <v>68</v>
      </c>
      <c r="B5" s="148" t="s">
        <v>156</v>
      </c>
      <c r="C5" s="148"/>
      <c r="D5" s="148"/>
      <c r="E5" s="148"/>
      <c r="F5" s="148"/>
      <c r="G5" s="148"/>
      <c r="H5" s="148"/>
    </row>
    <row r="6" spans="1:8" s="29" customFormat="1" ht="35.15" customHeight="1" x14ac:dyDescent="0.35">
      <c r="A6" s="149"/>
      <c r="B6" s="63">
        <v>0</v>
      </c>
      <c r="C6" s="54" t="s">
        <v>127</v>
      </c>
      <c r="D6" s="54" t="s">
        <v>116</v>
      </c>
      <c r="E6" s="54" t="s">
        <v>111</v>
      </c>
      <c r="F6" s="54" t="s">
        <v>101</v>
      </c>
      <c r="G6" s="54" t="s">
        <v>112</v>
      </c>
      <c r="H6" s="55" t="s">
        <v>17</v>
      </c>
    </row>
    <row r="7" spans="1:8" s="29" customFormat="1" x14ac:dyDescent="0.35">
      <c r="A7" s="9" t="s">
        <v>3</v>
      </c>
      <c r="B7" s="112">
        <v>526</v>
      </c>
      <c r="C7" s="112">
        <v>300</v>
      </c>
      <c r="D7" s="112">
        <v>32</v>
      </c>
      <c r="E7" s="112">
        <v>20</v>
      </c>
      <c r="F7" s="112">
        <v>2</v>
      </c>
      <c r="G7" s="112">
        <v>0</v>
      </c>
      <c r="H7" s="14">
        <f>SUM(B7:G7)</f>
        <v>880</v>
      </c>
    </row>
    <row r="8" spans="1:8" s="29" customFormat="1" x14ac:dyDescent="0.35">
      <c r="A8" s="9" t="s">
        <v>145</v>
      </c>
      <c r="B8" s="112">
        <v>25</v>
      </c>
      <c r="C8" s="112">
        <v>11</v>
      </c>
      <c r="D8" s="112">
        <v>0</v>
      </c>
      <c r="E8" s="112">
        <v>2</v>
      </c>
      <c r="F8" s="112">
        <v>1</v>
      </c>
      <c r="G8" s="112">
        <v>0</v>
      </c>
      <c r="H8" s="14">
        <f t="shared" ref="H8:H30" si="0">SUM(B8:G8)</f>
        <v>39</v>
      </c>
    </row>
    <row r="9" spans="1:8" s="29" customFormat="1" x14ac:dyDescent="0.35">
      <c r="A9" s="9" t="s">
        <v>4</v>
      </c>
      <c r="B9" s="113">
        <v>56</v>
      </c>
      <c r="C9" s="113">
        <v>25</v>
      </c>
      <c r="D9" s="113">
        <v>6</v>
      </c>
      <c r="E9" s="113">
        <v>2</v>
      </c>
      <c r="F9" s="113">
        <v>5</v>
      </c>
      <c r="G9" s="113">
        <v>1</v>
      </c>
      <c r="H9" s="14">
        <f t="shared" si="0"/>
        <v>95</v>
      </c>
    </row>
    <row r="10" spans="1:8" s="29" customFormat="1" x14ac:dyDescent="0.35">
      <c r="A10" s="9" t="s">
        <v>5</v>
      </c>
      <c r="B10" s="112">
        <v>32</v>
      </c>
      <c r="C10" s="112">
        <v>10</v>
      </c>
      <c r="D10" s="114">
        <v>5</v>
      </c>
      <c r="E10" s="114">
        <v>4</v>
      </c>
      <c r="F10" s="112">
        <v>1</v>
      </c>
      <c r="G10" s="112">
        <v>1</v>
      </c>
      <c r="H10" s="14">
        <f t="shared" si="0"/>
        <v>53</v>
      </c>
    </row>
    <row r="11" spans="1:8" s="29" customFormat="1" ht="13.15" customHeight="1" x14ac:dyDescent="0.35">
      <c r="A11" s="9" t="s">
        <v>0</v>
      </c>
      <c r="B11" s="112">
        <v>808</v>
      </c>
      <c r="C11" s="112">
        <v>445</v>
      </c>
      <c r="D11" s="112">
        <v>42</v>
      </c>
      <c r="E11" s="112">
        <v>64</v>
      </c>
      <c r="F11" s="112">
        <v>10</v>
      </c>
      <c r="G11" s="112">
        <v>16</v>
      </c>
      <c r="H11" s="14">
        <f t="shared" si="0"/>
        <v>1385</v>
      </c>
    </row>
    <row r="12" spans="1:8" s="29" customFormat="1" x14ac:dyDescent="0.35">
      <c r="A12" s="9" t="s">
        <v>6</v>
      </c>
      <c r="B12" s="112">
        <v>44</v>
      </c>
      <c r="C12" s="112">
        <v>8</v>
      </c>
      <c r="D12" s="112">
        <v>5</v>
      </c>
      <c r="E12" s="112">
        <v>4</v>
      </c>
      <c r="F12" s="112">
        <v>1</v>
      </c>
      <c r="G12" s="112">
        <v>0</v>
      </c>
      <c r="H12" s="14">
        <f t="shared" si="0"/>
        <v>62</v>
      </c>
    </row>
    <row r="13" spans="1:8" s="29" customFormat="1" x14ac:dyDescent="0.35">
      <c r="A13" s="9" t="s">
        <v>7</v>
      </c>
      <c r="B13" s="112">
        <v>58</v>
      </c>
      <c r="C13" s="112">
        <v>37</v>
      </c>
      <c r="D13" s="112">
        <v>5</v>
      </c>
      <c r="E13" s="112">
        <v>6</v>
      </c>
      <c r="F13" s="112">
        <v>6</v>
      </c>
      <c r="G13" s="112">
        <v>3</v>
      </c>
      <c r="H13" s="14">
        <f t="shared" si="0"/>
        <v>115</v>
      </c>
    </row>
    <row r="14" spans="1:8" s="29" customFormat="1" x14ac:dyDescent="0.35">
      <c r="A14" s="9" t="s">
        <v>96</v>
      </c>
      <c r="B14" s="112">
        <v>14</v>
      </c>
      <c r="C14" s="112">
        <v>1</v>
      </c>
      <c r="D14" s="112">
        <v>2</v>
      </c>
      <c r="E14" s="112">
        <v>1</v>
      </c>
      <c r="F14" s="112">
        <v>0</v>
      </c>
      <c r="G14" s="112">
        <v>3</v>
      </c>
      <c r="H14" s="14">
        <f t="shared" si="0"/>
        <v>21</v>
      </c>
    </row>
    <row r="15" spans="1:8" s="29" customFormat="1" x14ac:dyDescent="0.35">
      <c r="A15" s="9" t="s">
        <v>166</v>
      </c>
      <c r="B15" s="112">
        <v>1</v>
      </c>
      <c r="C15" s="112">
        <v>0</v>
      </c>
      <c r="D15" s="112">
        <v>0</v>
      </c>
      <c r="E15" s="114">
        <v>0</v>
      </c>
      <c r="F15" s="114">
        <v>0</v>
      </c>
      <c r="G15" s="114">
        <v>0</v>
      </c>
      <c r="H15" s="14">
        <f t="shared" si="0"/>
        <v>1</v>
      </c>
    </row>
    <row r="16" spans="1:8" s="29" customFormat="1" x14ac:dyDescent="0.35">
      <c r="A16" s="9" t="s">
        <v>97</v>
      </c>
      <c r="B16" s="112">
        <v>2</v>
      </c>
      <c r="C16" s="112">
        <v>3</v>
      </c>
      <c r="D16" s="112">
        <v>0</v>
      </c>
      <c r="E16" s="112">
        <v>0</v>
      </c>
      <c r="F16" s="112">
        <v>0</v>
      </c>
      <c r="G16" s="112">
        <v>0</v>
      </c>
      <c r="H16" s="14">
        <f t="shared" si="0"/>
        <v>5</v>
      </c>
    </row>
    <row r="17" spans="1:8" s="29" customFormat="1" x14ac:dyDescent="0.35">
      <c r="A17" s="9" t="s">
        <v>98</v>
      </c>
      <c r="B17" s="112">
        <v>20</v>
      </c>
      <c r="C17" s="112">
        <v>5</v>
      </c>
      <c r="D17" s="112">
        <v>0</v>
      </c>
      <c r="E17" s="112">
        <v>0</v>
      </c>
      <c r="F17" s="112">
        <v>0</v>
      </c>
      <c r="G17" s="112">
        <v>0</v>
      </c>
      <c r="H17" s="14">
        <f t="shared" si="0"/>
        <v>25</v>
      </c>
    </row>
    <row r="18" spans="1:8" s="29" customFormat="1" x14ac:dyDescent="0.35">
      <c r="A18" s="9" t="s">
        <v>99</v>
      </c>
      <c r="B18" s="113">
        <v>54</v>
      </c>
      <c r="C18" s="113">
        <v>16</v>
      </c>
      <c r="D18" s="113">
        <v>2</v>
      </c>
      <c r="E18" s="113">
        <v>7</v>
      </c>
      <c r="F18" s="113">
        <v>1</v>
      </c>
      <c r="G18" s="113">
        <v>0</v>
      </c>
      <c r="H18" s="14">
        <f t="shared" si="0"/>
        <v>80</v>
      </c>
    </row>
    <row r="19" spans="1:8" s="29" customFormat="1" x14ac:dyDescent="0.35">
      <c r="A19" s="9" t="s">
        <v>100</v>
      </c>
      <c r="B19" s="113">
        <v>4</v>
      </c>
      <c r="C19" s="113">
        <v>0</v>
      </c>
      <c r="D19" s="113">
        <v>0</v>
      </c>
      <c r="E19" s="113">
        <v>0</v>
      </c>
      <c r="F19" s="113">
        <v>1</v>
      </c>
      <c r="G19" s="113">
        <v>0</v>
      </c>
      <c r="H19" s="14">
        <f t="shared" si="0"/>
        <v>5</v>
      </c>
    </row>
    <row r="20" spans="1:8" s="29" customFormat="1" x14ac:dyDescent="0.35">
      <c r="A20" s="9" t="s">
        <v>8</v>
      </c>
      <c r="B20" s="113">
        <v>41</v>
      </c>
      <c r="C20" s="113">
        <v>15</v>
      </c>
      <c r="D20" s="113">
        <v>1</v>
      </c>
      <c r="E20" s="113">
        <v>2</v>
      </c>
      <c r="F20" s="113">
        <v>5</v>
      </c>
      <c r="G20" s="113">
        <v>1</v>
      </c>
      <c r="H20" s="14">
        <f t="shared" si="0"/>
        <v>65</v>
      </c>
    </row>
    <row r="21" spans="1:8" s="29" customFormat="1" x14ac:dyDescent="0.35">
      <c r="A21" s="9" t="s">
        <v>9</v>
      </c>
      <c r="B21" s="112">
        <v>63</v>
      </c>
      <c r="C21" s="112">
        <v>17</v>
      </c>
      <c r="D21" s="112">
        <v>0</v>
      </c>
      <c r="E21" s="112">
        <v>3</v>
      </c>
      <c r="F21" s="112">
        <v>0</v>
      </c>
      <c r="G21" s="112">
        <v>0</v>
      </c>
      <c r="H21" s="14">
        <f t="shared" si="0"/>
        <v>83</v>
      </c>
    </row>
    <row r="22" spans="1:8" s="29" customFormat="1" x14ac:dyDescent="0.35">
      <c r="A22" s="9" t="s">
        <v>1</v>
      </c>
      <c r="B22" s="112">
        <v>84</v>
      </c>
      <c r="C22" s="112">
        <v>63</v>
      </c>
      <c r="D22" s="112">
        <v>11</v>
      </c>
      <c r="E22" s="112">
        <v>18</v>
      </c>
      <c r="F22" s="112">
        <v>4</v>
      </c>
      <c r="G22" s="112">
        <v>2</v>
      </c>
      <c r="H22" s="14">
        <f t="shared" si="0"/>
        <v>182</v>
      </c>
    </row>
    <row r="23" spans="1:8" s="29" customFormat="1" x14ac:dyDescent="0.35">
      <c r="A23" s="9" t="s">
        <v>2</v>
      </c>
      <c r="B23" s="112">
        <v>29</v>
      </c>
      <c r="C23" s="112">
        <v>8</v>
      </c>
      <c r="D23" s="112">
        <v>1</v>
      </c>
      <c r="E23" s="112">
        <v>1</v>
      </c>
      <c r="F23" s="112">
        <v>5</v>
      </c>
      <c r="G23" s="112">
        <v>9</v>
      </c>
      <c r="H23" s="14">
        <f t="shared" si="0"/>
        <v>53</v>
      </c>
    </row>
    <row r="24" spans="1:8" s="29" customFormat="1" x14ac:dyDescent="0.35">
      <c r="A24" s="9" t="s">
        <v>10</v>
      </c>
      <c r="B24" s="112">
        <v>1207</v>
      </c>
      <c r="C24" s="112">
        <v>305</v>
      </c>
      <c r="D24" s="112">
        <v>50</v>
      </c>
      <c r="E24" s="112">
        <v>50</v>
      </c>
      <c r="F24" s="112">
        <v>8</v>
      </c>
      <c r="G24" s="112">
        <v>17</v>
      </c>
      <c r="H24" s="14">
        <f t="shared" si="0"/>
        <v>1637</v>
      </c>
    </row>
    <row r="25" spans="1:8" s="29" customFormat="1" x14ac:dyDescent="0.35">
      <c r="A25" s="9" t="s">
        <v>11</v>
      </c>
      <c r="B25" s="112">
        <v>63</v>
      </c>
      <c r="C25" s="112">
        <v>28</v>
      </c>
      <c r="D25" s="112">
        <v>3</v>
      </c>
      <c r="E25" s="112">
        <v>6</v>
      </c>
      <c r="F25" s="112">
        <v>1</v>
      </c>
      <c r="G25" s="112">
        <v>0</v>
      </c>
      <c r="H25" s="14">
        <f t="shared" si="0"/>
        <v>101</v>
      </c>
    </row>
    <row r="26" spans="1:8" s="29" customFormat="1" x14ac:dyDescent="0.35">
      <c r="A26" s="9" t="s">
        <v>12</v>
      </c>
      <c r="B26" s="112">
        <v>2</v>
      </c>
      <c r="C26" s="112">
        <v>3</v>
      </c>
      <c r="D26" s="112">
        <v>0</v>
      </c>
      <c r="E26" s="112">
        <v>0</v>
      </c>
      <c r="F26" s="112">
        <v>0</v>
      </c>
      <c r="G26" s="112">
        <v>0</v>
      </c>
      <c r="H26" s="14">
        <f t="shared" si="0"/>
        <v>5</v>
      </c>
    </row>
    <row r="27" spans="1:8" s="29" customFormat="1" x14ac:dyDescent="0.35">
      <c r="A27" s="9" t="s">
        <v>13</v>
      </c>
      <c r="B27" s="112">
        <v>76</v>
      </c>
      <c r="C27" s="112">
        <v>25</v>
      </c>
      <c r="D27" s="112">
        <v>5</v>
      </c>
      <c r="E27" s="112">
        <v>17</v>
      </c>
      <c r="F27" s="112">
        <v>4</v>
      </c>
      <c r="G27" s="112">
        <v>8</v>
      </c>
      <c r="H27" s="14">
        <f t="shared" si="0"/>
        <v>135</v>
      </c>
    </row>
    <row r="28" spans="1:8" s="29" customFormat="1" x14ac:dyDescent="0.35">
      <c r="A28" s="9" t="s">
        <v>14</v>
      </c>
      <c r="B28" s="112">
        <v>230</v>
      </c>
      <c r="C28" s="112">
        <v>146</v>
      </c>
      <c r="D28" s="112">
        <v>11</v>
      </c>
      <c r="E28" s="112">
        <v>27</v>
      </c>
      <c r="F28" s="112">
        <v>1</v>
      </c>
      <c r="G28" s="112">
        <v>7</v>
      </c>
      <c r="H28" s="14">
        <f t="shared" si="0"/>
        <v>422</v>
      </c>
    </row>
    <row r="29" spans="1:8" s="29" customFormat="1" x14ac:dyDescent="0.35">
      <c r="A29" s="9" t="s">
        <v>15</v>
      </c>
      <c r="B29" s="112">
        <v>142</v>
      </c>
      <c r="C29" s="112">
        <v>93</v>
      </c>
      <c r="D29" s="112">
        <v>22</v>
      </c>
      <c r="E29" s="112">
        <v>25</v>
      </c>
      <c r="F29" s="112">
        <v>8</v>
      </c>
      <c r="G29" s="112">
        <v>3</v>
      </c>
      <c r="H29" s="14">
        <f t="shared" si="0"/>
        <v>293</v>
      </c>
    </row>
    <row r="30" spans="1:8" s="29" customFormat="1" x14ac:dyDescent="0.35">
      <c r="A30" s="9" t="s">
        <v>16</v>
      </c>
      <c r="B30" s="112">
        <v>56</v>
      </c>
      <c r="C30" s="112">
        <v>31</v>
      </c>
      <c r="D30" s="112">
        <v>12</v>
      </c>
      <c r="E30" s="112">
        <v>10</v>
      </c>
      <c r="F30" s="112">
        <v>1</v>
      </c>
      <c r="G30" s="112">
        <v>1</v>
      </c>
      <c r="H30" s="14">
        <f t="shared" si="0"/>
        <v>111</v>
      </c>
    </row>
    <row r="31" spans="1:8" s="29" customFormat="1" x14ac:dyDescent="0.35">
      <c r="A31" s="56" t="s">
        <v>17</v>
      </c>
      <c r="B31" s="92">
        <f t="shared" ref="B31:H31" si="1">SUM(B7:B30)</f>
        <v>3637</v>
      </c>
      <c r="C31" s="92">
        <f t="shared" si="1"/>
        <v>1595</v>
      </c>
      <c r="D31" s="92">
        <f t="shared" si="1"/>
        <v>215</v>
      </c>
      <c r="E31" s="92">
        <f t="shared" si="1"/>
        <v>269</v>
      </c>
      <c r="F31" s="92">
        <f t="shared" si="1"/>
        <v>65</v>
      </c>
      <c r="G31" s="92">
        <f t="shared" si="1"/>
        <v>72</v>
      </c>
      <c r="H31" s="92">
        <f t="shared" si="1"/>
        <v>5853</v>
      </c>
    </row>
    <row r="32" spans="1:8" ht="30" customHeight="1" x14ac:dyDescent="0.35">
      <c r="A32" s="153"/>
      <c r="B32" s="153"/>
      <c r="C32" s="153"/>
      <c r="D32" s="153"/>
      <c r="E32" s="153"/>
      <c r="F32" s="153"/>
      <c r="G32" s="153"/>
      <c r="H32" s="153"/>
    </row>
    <row r="33" spans="1:10" s="29" customFormat="1" ht="30.75" customHeight="1" x14ac:dyDescent="0.35">
      <c r="A33" s="156" t="s">
        <v>256</v>
      </c>
      <c r="B33" s="167"/>
      <c r="C33" s="167"/>
      <c r="D33" s="167"/>
      <c r="E33" s="167"/>
      <c r="F33" s="167"/>
      <c r="G33" s="167"/>
      <c r="H33" s="167"/>
    </row>
    <row r="34" spans="1:10" s="29" customFormat="1" ht="19.5" customHeight="1" x14ac:dyDescent="0.35">
      <c r="A34" s="149" t="s">
        <v>69</v>
      </c>
      <c r="B34" s="148" t="s">
        <v>156</v>
      </c>
      <c r="C34" s="148"/>
      <c r="D34" s="148"/>
      <c r="E34" s="148"/>
      <c r="F34" s="148"/>
      <c r="G34" s="148"/>
      <c r="H34" s="148"/>
    </row>
    <row r="35" spans="1:10" s="29" customFormat="1" ht="35.15" customHeight="1" x14ac:dyDescent="0.35">
      <c r="A35" s="149"/>
      <c r="B35" s="63">
        <v>0</v>
      </c>
      <c r="C35" s="54" t="s">
        <v>127</v>
      </c>
      <c r="D35" s="54" t="s">
        <v>116</v>
      </c>
      <c r="E35" s="54" t="s">
        <v>111</v>
      </c>
      <c r="F35" s="54" t="s">
        <v>101</v>
      </c>
      <c r="G35" s="54" t="s">
        <v>112</v>
      </c>
      <c r="H35" s="55" t="s">
        <v>17</v>
      </c>
    </row>
    <row r="36" spans="1:10" s="29" customFormat="1" x14ac:dyDescent="0.35">
      <c r="A36" s="9" t="s">
        <v>18</v>
      </c>
      <c r="B36" s="13">
        <v>57</v>
      </c>
      <c r="C36" s="13">
        <v>21</v>
      </c>
      <c r="D36" s="13">
        <v>3</v>
      </c>
      <c r="E36" s="13">
        <v>2</v>
      </c>
      <c r="F36" s="13">
        <v>1</v>
      </c>
      <c r="G36" s="13">
        <v>0</v>
      </c>
      <c r="H36" s="14">
        <f>SUM(B36:G36)</f>
        <v>84</v>
      </c>
      <c r="I36" s="28"/>
      <c r="J36" s="17"/>
    </row>
    <row r="37" spans="1:10" s="29" customFormat="1" x14ac:dyDescent="0.35">
      <c r="A37" s="9" t="s">
        <v>19</v>
      </c>
      <c r="B37" s="13">
        <v>1545</v>
      </c>
      <c r="C37" s="13">
        <v>583</v>
      </c>
      <c r="D37" s="13">
        <v>54</v>
      </c>
      <c r="E37" s="13">
        <v>72</v>
      </c>
      <c r="F37" s="13">
        <v>15</v>
      </c>
      <c r="G37" s="13">
        <v>16</v>
      </c>
      <c r="H37" s="14">
        <f t="shared" ref="H37:H43" si="2">SUM(B37:G37)</f>
        <v>2285</v>
      </c>
      <c r="I37" s="28"/>
      <c r="J37" s="17"/>
    </row>
    <row r="38" spans="1:10" s="29" customFormat="1" x14ac:dyDescent="0.35">
      <c r="A38" s="9" t="s">
        <v>20</v>
      </c>
      <c r="B38" s="13">
        <v>18</v>
      </c>
      <c r="C38" s="13">
        <v>10</v>
      </c>
      <c r="D38" s="13">
        <v>4</v>
      </c>
      <c r="E38" s="13">
        <v>0</v>
      </c>
      <c r="F38" s="13">
        <v>1</v>
      </c>
      <c r="G38" s="13">
        <v>3</v>
      </c>
      <c r="H38" s="14">
        <f t="shared" si="2"/>
        <v>36</v>
      </c>
      <c r="I38" s="28"/>
      <c r="J38" s="17"/>
    </row>
    <row r="39" spans="1:10" s="29" customFormat="1" x14ac:dyDescent="0.35">
      <c r="A39" s="9" t="s">
        <v>21</v>
      </c>
      <c r="B39" s="13">
        <v>639</v>
      </c>
      <c r="C39" s="13">
        <v>353</v>
      </c>
      <c r="D39" s="13">
        <v>43</v>
      </c>
      <c r="E39" s="13">
        <v>62</v>
      </c>
      <c r="F39" s="13">
        <v>19</v>
      </c>
      <c r="G39" s="13">
        <v>23</v>
      </c>
      <c r="H39" s="14">
        <f t="shared" si="2"/>
        <v>1139</v>
      </c>
      <c r="I39" s="28"/>
      <c r="J39" s="17"/>
    </row>
    <row r="40" spans="1:10" s="29" customFormat="1" ht="13.15" customHeight="1" x14ac:dyDescent="0.35">
      <c r="A40" s="9" t="s">
        <v>22</v>
      </c>
      <c r="B40" s="13">
        <v>175</v>
      </c>
      <c r="C40" s="13">
        <v>85</v>
      </c>
      <c r="D40" s="13">
        <v>14</v>
      </c>
      <c r="E40" s="13">
        <v>4</v>
      </c>
      <c r="F40" s="13">
        <v>2</v>
      </c>
      <c r="G40" s="13">
        <v>7</v>
      </c>
      <c r="H40" s="14">
        <f t="shared" si="2"/>
        <v>287</v>
      </c>
      <c r="I40" s="28"/>
      <c r="J40" s="17"/>
    </row>
    <row r="41" spans="1:10" s="29" customFormat="1" x14ac:dyDescent="0.35">
      <c r="A41" s="9" t="s">
        <v>23</v>
      </c>
      <c r="B41" s="13">
        <v>13</v>
      </c>
      <c r="C41" s="13">
        <v>8</v>
      </c>
      <c r="D41" s="13">
        <v>2</v>
      </c>
      <c r="E41" s="13">
        <v>2</v>
      </c>
      <c r="F41" s="13">
        <v>1</v>
      </c>
      <c r="G41" s="13">
        <v>0</v>
      </c>
      <c r="H41" s="14">
        <f t="shared" si="2"/>
        <v>26</v>
      </c>
      <c r="I41" s="28"/>
      <c r="J41" s="17"/>
    </row>
    <row r="42" spans="1:10" s="29" customFormat="1" x14ac:dyDescent="0.35">
      <c r="A42" s="9" t="s">
        <v>24</v>
      </c>
      <c r="B42" s="13">
        <v>882</v>
      </c>
      <c r="C42" s="13">
        <v>397</v>
      </c>
      <c r="D42" s="13">
        <v>66</v>
      </c>
      <c r="E42" s="13">
        <v>85</v>
      </c>
      <c r="F42" s="13">
        <v>16</v>
      </c>
      <c r="G42" s="13">
        <v>16</v>
      </c>
      <c r="H42" s="14">
        <f t="shared" si="2"/>
        <v>1462</v>
      </c>
      <c r="I42" s="28"/>
      <c r="J42" s="17"/>
    </row>
    <row r="43" spans="1:10" s="29" customFormat="1" x14ac:dyDescent="0.35">
      <c r="A43" s="9" t="s">
        <v>25</v>
      </c>
      <c r="B43" s="13">
        <v>308</v>
      </c>
      <c r="C43" s="13">
        <v>138</v>
      </c>
      <c r="D43" s="13">
        <v>29</v>
      </c>
      <c r="E43" s="13">
        <v>42</v>
      </c>
      <c r="F43" s="13">
        <v>10</v>
      </c>
      <c r="G43" s="13">
        <v>7</v>
      </c>
      <c r="H43" s="14">
        <f t="shared" si="2"/>
        <v>534</v>
      </c>
      <c r="I43" s="28"/>
      <c r="J43" s="17"/>
    </row>
    <row r="44" spans="1:10" s="29" customFormat="1" x14ac:dyDescent="0.35">
      <c r="A44" s="56" t="s">
        <v>17</v>
      </c>
      <c r="B44" s="92">
        <f t="shared" ref="B44:H44" si="3">SUM(B36:B43)</f>
        <v>3637</v>
      </c>
      <c r="C44" s="92">
        <f t="shared" si="3"/>
        <v>1595</v>
      </c>
      <c r="D44" s="92">
        <f t="shared" si="3"/>
        <v>215</v>
      </c>
      <c r="E44" s="92">
        <f t="shared" si="3"/>
        <v>269</v>
      </c>
      <c r="F44" s="92">
        <f t="shared" si="3"/>
        <v>65</v>
      </c>
      <c r="G44" s="92">
        <f t="shared" si="3"/>
        <v>72</v>
      </c>
      <c r="H44" s="92">
        <f t="shared" si="3"/>
        <v>5853</v>
      </c>
      <c r="I44" s="28"/>
    </row>
    <row r="45" spans="1:10" x14ac:dyDescent="0.35">
      <c r="A45" s="52"/>
      <c r="B45" s="28"/>
      <c r="C45" s="28"/>
      <c r="D45" s="28"/>
      <c r="E45" s="28"/>
      <c r="F45" s="28"/>
      <c r="G45" s="28"/>
      <c r="H45" s="28"/>
    </row>
    <row r="46" spans="1:10" x14ac:dyDescent="0.35">
      <c r="A46" s="133" t="str">
        <f>+'3.1.5'!A47</f>
        <v>Note: Statistics up to 27 March 2020 by region are based upon 'registered office'.</v>
      </c>
      <c r="B46" s="28"/>
      <c r="C46" s="28"/>
      <c r="D46" s="28"/>
      <c r="E46" s="28"/>
      <c r="F46" s="28"/>
      <c r="G46" s="28"/>
      <c r="H46" s="28"/>
    </row>
    <row r="47" spans="1:10" x14ac:dyDescent="0.35">
      <c r="A47" s="9"/>
    </row>
    <row r="48" spans="1:10" x14ac:dyDescent="0.35">
      <c r="A48" s="12" t="s">
        <v>142</v>
      </c>
    </row>
  </sheetData>
  <sortState xmlns:xlrd2="http://schemas.microsoft.com/office/spreadsheetml/2017/richdata2" ref="M9:T31">
    <sortCondition ref="M9:M31"/>
  </sortState>
  <mergeCells count="10">
    <mergeCell ref="A5:A6"/>
    <mergeCell ref="A34:A35"/>
    <mergeCell ref="A1:H1"/>
    <mergeCell ref="A2:H2"/>
    <mergeCell ref="A3:H3"/>
    <mergeCell ref="B5:H5"/>
    <mergeCell ref="B34:H34"/>
    <mergeCell ref="A32:H32"/>
    <mergeCell ref="A4:H4"/>
    <mergeCell ref="A33:H33"/>
  </mergeCells>
  <hyperlinks>
    <hyperlink ref="A48" r:id="rId1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56" orientation="landscape" r:id="rId2"/>
  <ignoredErrors>
    <ignoredError sqref="B31 B44" formulaRange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48"/>
  <sheetViews>
    <sheetView zoomScaleNormal="100" workbookViewId="0">
      <selection sqref="A1:F1"/>
    </sheetView>
  </sheetViews>
  <sheetFormatPr defaultColWidth="11.54296875" defaultRowHeight="14.5" x14ac:dyDescent="0.35"/>
  <cols>
    <col min="1" max="1" width="32.26953125" customWidth="1"/>
    <col min="2" max="6" width="10.7265625" customWidth="1"/>
    <col min="182" max="182" width="51.54296875" customWidth="1"/>
    <col min="185" max="185" width="12" customWidth="1"/>
    <col min="438" max="438" width="51.54296875" customWidth="1"/>
    <col min="441" max="441" width="12" customWidth="1"/>
    <col min="694" max="694" width="51.54296875" customWidth="1"/>
    <col min="697" max="697" width="12" customWidth="1"/>
    <col min="950" max="950" width="51.54296875" customWidth="1"/>
    <col min="953" max="953" width="12" customWidth="1"/>
    <col min="1206" max="1206" width="51.54296875" customWidth="1"/>
    <col min="1209" max="1209" width="12" customWidth="1"/>
    <col min="1462" max="1462" width="51.54296875" customWidth="1"/>
    <col min="1465" max="1465" width="12" customWidth="1"/>
    <col min="1718" max="1718" width="51.54296875" customWidth="1"/>
    <col min="1721" max="1721" width="12" customWidth="1"/>
    <col min="1974" max="1974" width="51.54296875" customWidth="1"/>
    <col min="1977" max="1977" width="12" customWidth="1"/>
    <col min="2230" max="2230" width="51.54296875" customWidth="1"/>
    <col min="2233" max="2233" width="12" customWidth="1"/>
    <col min="2486" max="2486" width="51.54296875" customWidth="1"/>
    <col min="2489" max="2489" width="12" customWidth="1"/>
    <col min="2742" max="2742" width="51.54296875" customWidth="1"/>
    <col min="2745" max="2745" width="12" customWidth="1"/>
    <col min="2998" max="2998" width="51.54296875" customWidth="1"/>
    <col min="3001" max="3001" width="12" customWidth="1"/>
    <col min="3254" max="3254" width="51.54296875" customWidth="1"/>
    <col min="3257" max="3257" width="12" customWidth="1"/>
    <col min="3510" max="3510" width="51.54296875" customWidth="1"/>
    <col min="3513" max="3513" width="12" customWidth="1"/>
    <col min="3766" max="3766" width="51.54296875" customWidth="1"/>
    <col min="3769" max="3769" width="12" customWidth="1"/>
    <col min="4022" max="4022" width="51.54296875" customWidth="1"/>
    <col min="4025" max="4025" width="12" customWidth="1"/>
    <col min="4278" max="4278" width="51.54296875" customWidth="1"/>
    <col min="4281" max="4281" width="12" customWidth="1"/>
    <col min="4534" max="4534" width="51.54296875" customWidth="1"/>
    <col min="4537" max="4537" width="12" customWidth="1"/>
    <col min="4790" max="4790" width="51.54296875" customWidth="1"/>
    <col min="4793" max="4793" width="12" customWidth="1"/>
    <col min="5046" max="5046" width="51.54296875" customWidth="1"/>
    <col min="5049" max="5049" width="12" customWidth="1"/>
    <col min="5302" max="5302" width="51.54296875" customWidth="1"/>
    <col min="5305" max="5305" width="12" customWidth="1"/>
    <col min="5558" max="5558" width="51.54296875" customWidth="1"/>
    <col min="5561" max="5561" width="12" customWidth="1"/>
    <col min="5814" max="5814" width="51.54296875" customWidth="1"/>
    <col min="5817" max="5817" width="12" customWidth="1"/>
    <col min="6070" max="6070" width="51.54296875" customWidth="1"/>
    <col min="6073" max="6073" width="12" customWidth="1"/>
    <col min="6326" max="6326" width="51.54296875" customWidth="1"/>
    <col min="6329" max="6329" width="12" customWidth="1"/>
    <col min="6582" max="6582" width="51.54296875" customWidth="1"/>
    <col min="6585" max="6585" width="12" customWidth="1"/>
    <col min="6838" max="6838" width="51.54296875" customWidth="1"/>
    <col min="6841" max="6841" width="12" customWidth="1"/>
    <col min="7094" max="7094" width="51.54296875" customWidth="1"/>
    <col min="7097" max="7097" width="12" customWidth="1"/>
    <col min="7350" max="7350" width="51.54296875" customWidth="1"/>
    <col min="7353" max="7353" width="12" customWidth="1"/>
    <col min="7606" max="7606" width="51.54296875" customWidth="1"/>
    <col min="7609" max="7609" width="12" customWidth="1"/>
    <col min="7862" max="7862" width="51.54296875" customWidth="1"/>
    <col min="7865" max="7865" width="12" customWidth="1"/>
    <col min="8118" max="8118" width="51.54296875" customWidth="1"/>
    <col min="8121" max="8121" width="12" customWidth="1"/>
    <col min="8374" max="8374" width="51.54296875" customWidth="1"/>
    <col min="8377" max="8377" width="12" customWidth="1"/>
    <col min="8630" max="8630" width="51.54296875" customWidth="1"/>
    <col min="8633" max="8633" width="12" customWidth="1"/>
    <col min="8886" max="8886" width="51.54296875" customWidth="1"/>
    <col min="8889" max="8889" width="12" customWidth="1"/>
    <col min="9142" max="9142" width="51.54296875" customWidth="1"/>
    <col min="9145" max="9145" width="12" customWidth="1"/>
    <col min="9398" max="9398" width="51.54296875" customWidth="1"/>
    <col min="9401" max="9401" width="12" customWidth="1"/>
    <col min="9654" max="9654" width="51.54296875" customWidth="1"/>
    <col min="9657" max="9657" width="12" customWidth="1"/>
    <col min="9910" max="9910" width="51.54296875" customWidth="1"/>
    <col min="9913" max="9913" width="12" customWidth="1"/>
    <col min="10166" max="10166" width="51.54296875" customWidth="1"/>
    <col min="10169" max="10169" width="12" customWidth="1"/>
    <col min="10422" max="10422" width="51.54296875" customWidth="1"/>
    <col min="10425" max="10425" width="12" customWidth="1"/>
    <col min="10678" max="10678" width="51.54296875" customWidth="1"/>
    <col min="10681" max="10681" width="12" customWidth="1"/>
    <col min="10934" max="10934" width="51.54296875" customWidth="1"/>
    <col min="10937" max="10937" width="12" customWidth="1"/>
    <col min="11190" max="11190" width="51.54296875" customWidth="1"/>
    <col min="11193" max="11193" width="12" customWidth="1"/>
    <col min="11446" max="11446" width="51.54296875" customWidth="1"/>
    <col min="11449" max="11449" width="12" customWidth="1"/>
    <col min="11702" max="11702" width="51.54296875" customWidth="1"/>
    <col min="11705" max="11705" width="12" customWidth="1"/>
    <col min="11958" max="11958" width="51.54296875" customWidth="1"/>
    <col min="11961" max="11961" width="12" customWidth="1"/>
    <col min="12214" max="12214" width="51.54296875" customWidth="1"/>
    <col min="12217" max="12217" width="12" customWidth="1"/>
    <col min="12470" max="12470" width="51.54296875" customWidth="1"/>
    <col min="12473" max="12473" width="12" customWidth="1"/>
    <col min="12726" max="12726" width="51.54296875" customWidth="1"/>
    <col min="12729" max="12729" width="12" customWidth="1"/>
    <col min="12982" max="12982" width="51.54296875" customWidth="1"/>
    <col min="12985" max="12985" width="12" customWidth="1"/>
    <col min="13238" max="13238" width="51.54296875" customWidth="1"/>
    <col min="13241" max="13241" width="12" customWidth="1"/>
    <col min="13494" max="13494" width="51.54296875" customWidth="1"/>
    <col min="13497" max="13497" width="12" customWidth="1"/>
    <col min="13750" max="13750" width="51.54296875" customWidth="1"/>
    <col min="13753" max="13753" width="12" customWidth="1"/>
    <col min="14006" max="14006" width="51.54296875" customWidth="1"/>
    <col min="14009" max="14009" width="12" customWidth="1"/>
    <col min="14262" max="14262" width="51.54296875" customWidth="1"/>
    <col min="14265" max="14265" width="12" customWidth="1"/>
    <col min="14518" max="14518" width="51.54296875" customWidth="1"/>
    <col min="14521" max="14521" width="12" customWidth="1"/>
    <col min="14774" max="14774" width="51.54296875" customWidth="1"/>
    <col min="14777" max="14777" width="12" customWidth="1"/>
    <col min="15030" max="15030" width="51.54296875" customWidth="1"/>
    <col min="15033" max="15033" width="12" customWidth="1"/>
    <col min="15286" max="15286" width="51.54296875" customWidth="1"/>
    <col min="15289" max="15289" width="12" customWidth="1"/>
    <col min="15542" max="15542" width="51.54296875" customWidth="1"/>
    <col min="15545" max="15545" width="12" customWidth="1"/>
    <col min="15798" max="15798" width="51.54296875" customWidth="1"/>
    <col min="15801" max="15801" width="12" customWidth="1"/>
    <col min="16054" max="16054" width="51.54296875" customWidth="1"/>
    <col min="16057" max="16057" width="12" customWidth="1"/>
  </cols>
  <sheetData>
    <row r="1" spans="1:22" ht="75" customHeight="1" x14ac:dyDescent="0.35">
      <c r="A1" s="150"/>
      <c r="B1" s="150"/>
      <c r="C1" s="150"/>
      <c r="D1" s="150"/>
      <c r="E1" s="150"/>
      <c r="F1" s="150"/>
    </row>
    <row r="2" spans="1:22" ht="15" customHeight="1" x14ac:dyDescent="0.35">
      <c r="A2" s="146" t="str">
        <f>+Contents!A2</f>
        <v>Statistics about corporate insolvency in Australia</v>
      </c>
      <c r="B2" s="146"/>
      <c r="C2" s="146"/>
      <c r="D2" s="146"/>
      <c r="E2" s="146"/>
      <c r="F2" s="146"/>
    </row>
    <row r="3" spans="1:22" ht="25" customHeight="1" x14ac:dyDescent="0.35">
      <c r="A3" s="151" t="str">
        <f>Contents!A3</f>
        <v>Released: January 2023</v>
      </c>
      <c r="B3" s="151"/>
      <c r="C3" s="151"/>
      <c r="D3" s="151"/>
      <c r="E3" s="151"/>
      <c r="F3" s="151"/>
    </row>
    <row r="4" spans="1:22" s="28" customFormat="1" ht="27.75" customHeight="1" x14ac:dyDescent="0.35">
      <c r="A4" s="156" t="s">
        <v>238</v>
      </c>
      <c r="B4" s="167"/>
      <c r="C4" s="167"/>
      <c r="D4" s="167"/>
      <c r="E4" s="167"/>
      <c r="F4" s="167"/>
      <c r="G4" s="167"/>
    </row>
    <row r="5" spans="1:22" ht="18" customHeight="1" x14ac:dyDescent="0.35">
      <c r="A5" s="149" t="s">
        <v>68</v>
      </c>
      <c r="B5" s="148" t="s">
        <v>157</v>
      </c>
      <c r="C5" s="148"/>
      <c r="D5" s="148"/>
      <c r="E5" s="148"/>
      <c r="F5" s="148"/>
    </row>
    <row r="6" spans="1:22" ht="25" customHeight="1" x14ac:dyDescent="0.35">
      <c r="A6" s="149"/>
      <c r="B6" s="63">
        <v>0</v>
      </c>
      <c r="C6" s="54" t="s">
        <v>109</v>
      </c>
      <c r="D6" s="54" t="s">
        <v>126</v>
      </c>
      <c r="E6" s="54" t="s">
        <v>72</v>
      </c>
      <c r="F6" s="55" t="s">
        <v>17</v>
      </c>
    </row>
    <row r="7" spans="1:22" x14ac:dyDescent="0.35">
      <c r="A7" s="9" t="s">
        <v>3</v>
      </c>
      <c r="B7" s="112">
        <v>81</v>
      </c>
      <c r="C7" s="112">
        <v>632</v>
      </c>
      <c r="D7" s="112">
        <v>149</v>
      </c>
      <c r="E7" s="112">
        <v>18</v>
      </c>
      <c r="F7" s="14">
        <f>SUM(B7:E7)</f>
        <v>880</v>
      </c>
      <c r="I7" s="27"/>
      <c r="J7" s="27"/>
      <c r="K7" s="27"/>
      <c r="P7" s="27"/>
      <c r="Q7" s="27"/>
      <c r="R7" s="27"/>
      <c r="S7" s="27"/>
      <c r="T7" s="27"/>
      <c r="U7" s="27"/>
      <c r="V7" s="27"/>
    </row>
    <row r="8" spans="1:22" x14ac:dyDescent="0.35">
      <c r="A8" s="9" t="s">
        <v>145</v>
      </c>
      <c r="B8" s="112">
        <v>4</v>
      </c>
      <c r="C8" s="112">
        <v>17</v>
      </c>
      <c r="D8" s="112">
        <v>11</v>
      </c>
      <c r="E8" s="112">
        <v>7</v>
      </c>
      <c r="F8" s="14">
        <f t="shared" ref="F8:F30" si="0">SUM(B8:E8)</f>
        <v>39</v>
      </c>
      <c r="I8" s="27"/>
      <c r="J8" s="27"/>
      <c r="K8" s="27"/>
      <c r="P8" s="27"/>
      <c r="Q8" s="27"/>
      <c r="R8" s="27"/>
      <c r="S8" s="27"/>
      <c r="T8" s="27"/>
      <c r="U8" s="27"/>
      <c r="V8" s="27"/>
    </row>
    <row r="9" spans="1:22" x14ac:dyDescent="0.35">
      <c r="A9" s="9" t="s">
        <v>4</v>
      </c>
      <c r="B9" s="113">
        <v>31</v>
      </c>
      <c r="C9" s="113">
        <v>50</v>
      </c>
      <c r="D9" s="113">
        <v>13</v>
      </c>
      <c r="E9" s="113">
        <v>1</v>
      </c>
      <c r="F9" s="14">
        <f t="shared" si="0"/>
        <v>95</v>
      </c>
      <c r="I9" s="27"/>
      <c r="J9" s="27"/>
      <c r="K9" s="27"/>
      <c r="P9" s="27"/>
      <c r="Q9" s="27"/>
      <c r="R9" s="27"/>
      <c r="S9" s="27"/>
      <c r="T9" s="27"/>
      <c r="U9" s="27"/>
      <c r="V9" s="27"/>
    </row>
    <row r="10" spans="1:22" x14ac:dyDescent="0.35">
      <c r="A10" s="9" t="s">
        <v>5</v>
      </c>
      <c r="B10" s="112">
        <v>14</v>
      </c>
      <c r="C10" s="112">
        <v>33</v>
      </c>
      <c r="D10" s="112">
        <v>5</v>
      </c>
      <c r="E10" s="112">
        <v>1</v>
      </c>
      <c r="F10" s="14">
        <f t="shared" si="0"/>
        <v>53</v>
      </c>
      <c r="I10" s="27"/>
      <c r="J10" s="27"/>
      <c r="K10" s="27"/>
      <c r="P10" s="27"/>
      <c r="Q10" s="27"/>
      <c r="R10" s="27"/>
      <c r="S10" s="27"/>
      <c r="T10" s="27"/>
      <c r="U10" s="27"/>
      <c r="V10" s="27"/>
    </row>
    <row r="11" spans="1:22" ht="13.15" customHeight="1" x14ac:dyDescent="0.35">
      <c r="A11" s="9" t="s">
        <v>0</v>
      </c>
      <c r="B11" s="112">
        <v>188</v>
      </c>
      <c r="C11" s="112">
        <v>823</v>
      </c>
      <c r="D11" s="112">
        <v>277</v>
      </c>
      <c r="E11" s="112">
        <v>97</v>
      </c>
      <c r="F11" s="14">
        <f t="shared" si="0"/>
        <v>1385</v>
      </c>
      <c r="I11" s="27"/>
      <c r="J11" s="27"/>
      <c r="K11" s="27"/>
      <c r="P11" s="27"/>
      <c r="Q11" s="27"/>
      <c r="R11" s="27"/>
      <c r="S11" s="27"/>
      <c r="T11" s="27"/>
      <c r="U11" s="27"/>
      <c r="V11" s="27"/>
    </row>
    <row r="12" spans="1:22" x14ac:dyDescent="0.35">
      <c r="A12" s="9" t="s">
        <v>6</v>
      </c>
      <c r="B12" s="112">
        <v>14</v>
      </c>
      <c r="C12" s="112">
        <v>29</v>
      </c>
      <c r="D12" s="112">
        <v>12</v>
      </c>
      <c r="E12" s="112">
        <v>7</v>
      </c>
      <c r="F12" s="14">
        <f t="shared" si="0"/>
        <v>62</v>
      </c>
      <c r="I12" s="27"/>
      <c r="J12" s="27"/>
      <c r="K12" s="27"/>
      <c r="P12" s="27"/>
      <c r="Q12" s="27"/>
      <c r="R12" s="27"/>
      <c r="S12" s="27"/>
      <c r="T12" s="27"/>
      <c r="U12" s="27"/>
      <c r="V12" s="27"/>
    </row>
    <row r="13" spans="1:22" x14ac:dyDescent="0.35">
      <c r="A13" s="9" t="s">
        <v>7</v>
      </c>
      <c r="B13" s="112">
        <v>17</v>
      </c>
      <c r="C13" s="112">
        <v>71</v>
      </c>
      <c r="D13" s="112">
        <v>22</v>
      </c>
      <c r="E13" s="112">
        <v>5</v>
      </c>
      <c r="F13" s="14">
        <f t="shared" si="0"/>
        <v>115</v>
      </c>
      <c r="I13" s="27"/>
      <c r="J13" s="27"/>
      <c r="K13" s="27"/>
      <c r="P13" s="27"/>
      <c r="Q13" s="27"/>
      <c r="R13" s="27"/>
      <c r="S13" s="27"/>
      <c r="T13" s="27"/>
      <c r="U13" s="27"/>
      <c r="V13" s="27"/>
    </row>
    <row r="14" spans="1:22" x14ac:dyDescent="0.35">
      <c r="A14" s="9" t="s">
        <v>96</v>
      </c>
      <c r="B14" s="112">
        <v>9</v>
      </c>
      <c r="C14" s="112">
        <v>7</v>
      </c>
      <c r="D14" s="112">
        <v>5</v>
      </c>
      <c r="E14" s="112">
        <v>0</v>
      </c>
      <c r="F14" s="14">
        <f t="shared" si="0"/>
        <v>21</v>
      </c>
      <c r="I14" s="27"/>
      <c r="J14" s="27"/>
      <c r="K14" s="27"/>
      <c r="P14" s="27"/>
      <c r="Q14" s="27"/>
      <c r="R14" s="27"/>
      <c r="S14" s="27"/>
      <c r="T14" s="27"/>
      <c r="U14" s="27"/>
      <c r="V14" s="27"/>
    </row>
    <row r="15" spans="1:22" x14ac:dyDescent="0.35">
      <c r="A15" s="9" t="s">
        <v>166</v>
      </c>
      <c r="B15" s="112">
        <v>0</v>
      </c>
      <c r="C15" s="112">
        <v>0</v>
      </c>
      <c r="D15" s="112">
        <v>1</v>
      </c>
      <c r="E15" s="114">
        <v>0</v>
      </c>
      <c r="F15" s="14">
        <f t="shared" si="0"/>
        <v>1</v>
      </c>
      <c r="I15" s="27"/>
      <c r="J15" s="27"/>
      <c r="K15" s="27"/>
      <c r="P15" s="27"/>
      <c r="Q15" s="27"/>
      <c r="R15" s="27"/>
      <c r="S15" s="27"/>
      <c r="T15" s="27"/>
      <c r="U15" s="27"/>
      <c r="V15" s="27"/>
    </row>
    <row r="16" spans="1:22" x14ac:dyDescent="0.35">
      <c r="A16" s="9" t="s">
        <v>97</v>
      </c>
      <c r="B16" s="112">
        <v>1</v>
      </c>
      <c r="C16" s="112">
        <v>2</v>
      </c>
      <c r="D16" s="112">
        <v>2</v>
      </c>
      <c r="E16" s="112">
        <v>0</v>
      </c>
      <c r="F16" s="14">
        <f t="shared" si="0"/>
        <v>5</v>
      </c>
      <c r="I16" s="27"/>
      <c r="J16" s="27"/>
      <c r="K16" s="27"/>
      <c r="P16" s="27"/>
      <c r="Q16" s="27"/>
      <c r="R16" s="27"/>
      <c r="S16" s="27"/>
      <c r="T16" s="27"/>
      <c r="U16" s="27"/>
      <c r="V16" s="27"/>
    </row>
    <row r="17" spans="1:22" x14ac:dyDescent="0.35">
      <c r="A17" s="9" t="s">
        <v>98</v>
      </c>
      <c r="B17" s="112">
        <v>8</v>
      </c>
      <c r="C17" s="112">
        <v>14</v>
      </c>
      <c r="D17" s="112">
        <v>2</v>
      </c>
      <c r="E17" s="112">
        <v>1</v>
      </c>
      <c r="F17" s="14">
        <f t="shared" si="0"/>
        <v>25</v>
      </c>
      <c r="I17" s="27"/>
      <c r="J17" s="27"/>
      <c r="K17" s="27"/>
      <c r="P17" s="27"/>
      <c r="Q17" s="27"/>
      <c r="R17" s="27"/>
      <c r="S17" s="27"/>
      <c r="T17" s="27"/>
      <c r="U17" s="27"/>
      <c r="V17" s="27"/>
    </row>
    <row r="18" spans="1:22" x14ac:dyDescent="0.35">
      <c r="A18" s="9" t="s">
        <v>99</v>
      </c>
      <c r="B18" s="112">
        <v>27</v>
      </c>
      <c r="C18" s="112">
        <v>40</v>
      </c>
      <c r="D18" s="112">
        <v>12</v>
      </c>
      <c r="E18" s="112">
        <v>1</v>
      </c>
      <c r="F18" s="14">
        <f t="shared" si="0"/>
        <v>80</v>
      </c>
      <c r="I18" s="27"/>
      <c r="J18" s="27"/>
      <c r="K18" s="27"/>
      <c r="P18" s="27"/>
      <c r="Q18" s="27"/>
      <c r="R18" s="27"/>
      <c r="S18" s="27"/>
      <c r="T18" s="27"/>
      <c r="U18" s="27"/>
      <c r="V18" s="27"/>
    </row>
    <row r="19" spans="1:22" x14ac:dyDescent="0.35">
      <c r="A19" s="9" t="s">
        <v>100</v>
      </c>
      <c r="B19" s="113">
        <v>2</v>
      </c>
      <c r="C19" s="113">
        <v>3</v>
      </c>
      <c r="D19" s="113">
        <v>0</v>
      </c>
      <c r="E19" s="113">
        <v>0</v>
      </c>
      <c r="F19" s="14">
        <f t="shared" si="0"/>
        <v>5</v>
      </c>
      <c r="I19" s="27"/>
      <c r="J19" s="27"/>
      <c r="K19" s="27"/>
      <c r="P19" s="27"/>
      <c r="Q19" s="27"/>
      <c r="R19" s="27"/>
      <c r="S19" s="27"/>
      <c r="T19" s="27"/>
      <c r="U19" s="27"/>
      <c r="V19" s="27"/>
    </row>
    <row r="20" spans="1:22" x14ac:dyDescent="0.35">
      <c r="A20" s="9" t="s">
        <v>8</v>
      </c>
      <c r="B20" s="112">
        <v>16</v>
      </c>
      <c r="C20" s="112">
        <v>37</v>
      </c>
      <c r="D20" s="112">
        <v>11</v>
      </c>
      <c r="E20" s="112">
        <v>1</v>
      </c>
      <c r="F20" s="14">
        <f t="shared" si="0"/>
        <v>65</v>
      </c>
      <c r="I20" s="27"/>
      <c r="J20" s="27"/>
      <c r="K20" s="27"/>
      <c r="P20" s="27"/>
      <c r="Q20" s="27"/>
      <c r="R20" s="27"/>
      <c r="S20" s="27"/>
      <c r="T20" s="27"/>
      <c r="U20" s="27"/>
      <c r="V20" s="27"/>
    </row>
    <row r="21" spans="1:22" x14ac:dyDescent="0.35">
      <c r="A21" s="9" t="s">
        <v>9</v>
      </c>
      <c r="B21" s="112">
        <v>9</v>
      </c>
      <c r="C21" s="112">
        <v>51</v>
      </c>
      <c r="D21" s="112">
        <v>19</v>
      </c>
      <c r="E21" s="112">
        <v>4</v>
      </c>
      <c r="F21" s="14">
        <f t="shared" si="0"/>
        <v>83</v>
      </c>
      <c r="I21" s="27"/>
      <c r="J21" s="27"/>
      <c r="K21" s="27"/>
      <c r="P21" s="27"/>
      <c r="Q21" s="27"/>
      <c r="R21" s="27"/>
      <c r="S21" s="27"/>
      <c r="T21" s="27"/>
      <c r="U21" s="27"/>
      <c r="V21" s="27"/>
    </row>
    <row r="22" spans="1:22" x14ac:dyDescent="0.35">
      <c r="A22" s="9" t="s">
        <v>1</v>
      </c>
      <c r="B22" s="112">
        <v>30</v>
      </c>
      <c r="C22" s="112">
        <v>109</v>
      </c>
      <c r="D22" s="112">
        <v>36</v>
      </c>
      <c r="E22" s="112">
        <v>7</v>
      </c>
      <c r="F22" s="14">
        <f t="shared" si="0"/>
        <v>182</v>
      </c>
      <c r="I22" s="27"/>
      <c r="J22" s="27"/>
      <c r="K22" s="27"/>
      <c r="P22" s="27"/>
      <c r="Q22" s="27"/>
      <c r="R22" s="27"/>
      <c r="S22" s="27"/>
      <c r="T22" s="27"/>
      <c r="U22" s="27"/>
      <c r="V22" s="27"/>
    </row>
    <row r="23" spans="1:22" x14ac:dyDescent="0.35">
      <c r="A23" s="9" t="s">
        <v>2</v>
      </c>
      <c r="B23" s="112">
        <v>20</v>
      </c>
      <c r="C23" s="112">
        <v>22</v>
      </c>
      <c r="D23" s="112">
        <v>8</v>
      </c>
      <c r="E23" s="112">
        <v>3</v>
      </c>
      <c r="F23" s="14">
        <f t="shared" si="0"/>
        <v>53</v>
      </c>
      <c r="I23" s="27"/>
      <c r="J23" s="27"/>
      <c r="K23" s="27"/>
      <c r="P23" s="27"/>
      <c r="Q23" s="27"/>
      <c r="R23" s="27"/>
      <c r="S23" s="27"/>
      <c r="T23" s="27"/>
      <c r="U23" s="27"/>
      <c r="V23" s="27"/>
    </row>
    <row r="24" spans="1:22" x14ac:dyDescent="0.35">
      <c r="A24" s="9" t="s">
        <v>10</v>
      </c>
      <c r="B24" s="112">
        <v>340</v>
      </c>
      <c r="C24" s="112">
        <v>881</v>
      </c>
      <c r="D24" s="112">
        <v>305</v>
      </c>
      <c r="E24" s="112">
        <v>111</v>
      </c>
      <c r="F24" s="14">
        <f t="shared" si="0"/>
        <v>1637</v>
      </c>
      <c r="I24" s="27"/>
      <c r="J24" s="27"/>
      <c r="K24" s="27"/>
      <c r="P24" s="27"/>
      <c r="Q24" s="27"/>
      <c r="R24" s="27"/>
      <c r="S24" s="27"/>
      <c r="T24" s="27"/>
      <c r="U24" s="27"/>
      <c r="V24" s="27"/>
    </row>
    <row r="25" spans="1:22" x14ac:dyDescent="0.35">
      <c r="A25" s="9" t="s">
        <v>11</v>
      </c>
      <c r="B25" s="112">
        <v>23</v>
      </c>
      <c r="C25" s="112">
        <v>54</v>
      </c>
      <c r="D25" s="112">
        <v>19</v>
      </c>
      <c r="E25" s="112">
        <v>5</v>
      </c>
      <c r="F25" s="14">
        <f t="shared" si="0"/>
        <v>101</v>
      </c>
      <c r="I25" s="27"/>
      <c r="J25" s="27"/>
      <c r="K25" s="27"/>
      <c r="P25" s="27"/>
      <c r="Q25" s="27"/>
      <c r="R25" s="27"/>
      <c r="S25" s="27"/>
      <c r="T25" s="27"/>
      <c r="U25" s="27"/>
      <c r="V25" s="27"/>
    </row>
    <row r="26" spans="1:22" x14ac:dyDescent="0.35">
      <c r="A26" s="9" t="s">
        <v>12</v>
      </c>
      <c r="B26" s="112">
        <v>0</v>
      </c>
      <c r="C26" s="112">
        <v>2</v>
      </c>
      <c r="D26" s="112">
        <v>1</v>
      </c>
      <c r="E26" s="112">
        <v>2</v>
      </c>
      <c r="F26" s="14">
        <f t="shared" si="0"/>
        <v>5</v>
      </c>
      <c r="I26" s="27"/>
      <c r="J26" s="27"/>
      <c r="K26" s="27"/>
      <c r="P26" s="27"/>
      <c r="Q26" s="27"/>
      <c r="R26" s="27"/>
      <c r="S26" s="27"/>
      <c r="T26" s="27"/>
      <c r="U26" s="27"/>
      <c r="V26" s="27"/>
    </row>
    <row r="27" spans="1:22" x14ac:dyDescent="0.35">
      <c r="A27" s="9" t="s">
        <v>13</v>
      </c>
      <c r="B27" s="112">
        <v>22</v>
      </c>
      <c r="C27" s="112">
        <v>81</v>
      </c>
      <c r="D27" s="112">
        <v>31</v>
      </c>
      <c r="E27" s="112">
        <v>1</v>
      </c>
      <c r="F27" s="14">
        <f t="shared" si="0"/>
        <v>135</v>
      </c>
      <c r="I27" s="27"/>
      <c r="J27" s="27"/>
      <c r="K27" s="27"/>
      <c r="P27" s="27"/>
      <c r="Q27" s="27"/>
      <c r="R27" s="27"/>
      <c r="S27" s="27"/>
      <c r="T27" s="27"/>
      <c r="U27" s="27"/>
      <c r="V27" s="27"/>
    </row>
    <row r="28" spans="1:22" x14ac:dyDescent="0.35">
      <c r="A28" s="9" t="s">
        <v>14</v>
      </c>
      <c r="B28" s="112">
        <v>74</v>
      </c>
      <c r="C28" s="112">
        <v>286</v>
      </c>
      <c r="D28" s="112">
        <v>54</v>
      </c>
      <c r="E28" s="112">
        <v>8</v>
      </c>
      <c r="F28" s="14">
        <f t="shared" si="0"/>
        <v>422</v>
      </c>
      <c r="I28" s="27"/>
      <c r="J28" s="27"/>
      <c r="K28" s="27"/>
      <c r="P28" s="27"/>
      <c r="Q28" s="27"/>
      <c r="R28" s="27"/>
      <c r="S28" s="27"/>
      <c r="T28" s="27"/>
      <c r="U28" s="27"/>
      <c r="V28" s="27"/>
    </row>
    <row r="29" spans="1:22" x14ac:dyDescent="0.35">
      <c r="A29" s="9" t="s">
        <v>15</v>
      </c>
      <c r="B29" s="112">
        <v>32</v>
      </c>
      <c r="C29" s="112">
        <v>174</v>
      </c>
      <c r="D29" s="112">
        <v>67</v>
      </c>
      <c r="E29" s="112">
        <v>20</v>
      </c>
      <c r="F29" s="14">
        <f t="shared" si="0"/>
        <v>293</v>
      </c>
      <c r="I29" s="27"/>
      <c r="J29" s="27"/>
      <c r="K29" s="27"/>
      <c r="P29" s="27"/>
      <c r="Q29" s="27"/>
      <c r="R29" s="27"/>
      <c r="S29" s="27"/>
      <c r="T29" s="27"/>
      <c r="U29" s="27"/>
      <c r="V29" s="27"/>
    </row>
    <row r="30" spans="1:22" x14ac:dyDescent="0.35">
      <c r="A30" s="9" t="s">
        <v>16</v>
      </c>
      <c r="B30" s="112">
        <v>34</v>
      </c>
      <c r="C30" s="112">
        <v>59</v>
      </c>
      <c r="D30" s="112">
        <v>14</v>
      </c>
      <c r="E30" s="112">
        <v>4</v>
      </c>
      <c r="F30" s="14">
        <f t="shared" si="0"/>
        <v>111</v>
      </c>
      <c r="I30" s="27"/>
      <c r="J30" s="27"/>
      <c r="K30" s="27"/>
      <c r="P30" s="27"/>
      <c r="Q30" s="27"/>
      <c r="R30" s="27"/>
      <c r="S30" s="27"/>
      <c r="T30" s="27"/>
      <c r="U30" s="27"/>
      <c r="V30" s="27"/>
    </row>
    <row r="31" spans="1:22" x14ac:dyDescent="0.35">
      <c r="A31" s="56" t="s">
        <v>17</v>
      </c>
      <c r="B31" s="92">
        <f>SUM(B7:B30)</f>
        <v>996</v>
      </c>
      <c r="C31" s="92">
        <f t="shared" ref="C31:E31" si="1">SUM(C7:C30)</f>
        <v>3477</v>
      </c>
      <c r="D31" s="92">
        <f t="shared" si="1"/>
        <v>1076</v>
      </c>
      <c r="E31" s="92">
        <f t="shared" si="1"/>
        <v>304</v>
      </c>
      <c r="F31" s="92">
        <f>SUM(F7:F30)</f>
        <v>5853</v>
      </c>
      <c r="I31" s="27"/>
      <c r="J31" s="27"/>
      <c r="K31" s="27"/>
      <c r="P31" s="27"/>
      <c r="Q31" s="27"/>
      <c r="R31" s="27"/>
      <c r="S31" s="27"/>
      <c r="T31" s="27"/>
      <c r="U31" s="27"/>
      <c r="V31" s="27"/>
    </row>
    <row r="32" spans="1:22" ht="30" customHeight="1" x14ac:dyDescent="0.35">
      <c r="A32" s="153"/>
      <c r="B32" s="153"/>
      <c r="C32" s="153"/>
      <c r="D32" s="153"/>
      <c r="E32" s="153"/>
      <c r="F32" s="153"/>
    </row>
    <row r="33" spans="1:6" s="29" customFormat="1" ht="32.25" customHeight="1" x14ac:dyDescent="0.35">
      <c r="A33" s="156" t="s">
        <v>257</v>
      </c>
      <c r="B33" s="167"/>
      <c r="C33" s="167"/>
      <c r="D33" s="167"/>
      <c r="E33" s="167"/>
      <c r="F33" s="167"/>
    </row>
    <row r="34" spans="1:6" s="29" customFormat="1" ht="15" customHeight="1" x14ac:dyDescent="0.35">
      <c r="A34" s="149" t="s">
        <v>69</v>
      </c>
      <c r="B34" s="148" t="s">
        <v>157</v>
      </c>
      <c r="C34" s="148"/>
      <c r="D34" s="148"/>
      <c r="E34" s="148"/>
      <c r="F34" s="148"/>
    </row>
    <row r="35" spans="1:6" s="29" customFormat="1" ht="24" customHeight="1" x14ac:dyDescent="0.35">
      <c r="A35" s="149"/>
      <c r="B35" s="63">
        <v>0</v>
      </c>
      <c r="C35" s="54" t="s">
        <v>109</v>
      </c>
      <c r="D35" s="54" t="s">
        <v>126</v>
      </c>
      <c r="E35" s="54" t="s">
        <v>72</v>
      </c>
      <c r="F35" s="55" t="s">
        <v>17</v>
      </c>
    </row>
    <row r="36" spans="1:6" s="29" customFormat="1" x14ac:dyDescent="0.35">
      <c r="A36" s="9" t="s">
        <v>18</v>
      </c>
      <c r="B36" s="13">
        <v>12</v>
      </c>
      <c r="C36" s="13">
        <v>54</v>
      </c>
      <c r="D36" s="13">
        <v>13</v>
      </c>
      <c r="E36" s="13">
        <v>5</v>
      </c>
      <c r="F36" s="14">
        <f t="shared" ref="F36:F43" si="2">SUM(B36:E36)</f>
        <v>84</v>
      </c>
    </row>
    <row r="37" spans="1:6" s="29" customFormat="1" x14ac:dyDescent="0.35">
      <c r="A37" s="9" t="s">
        <v>19</v>
      </c>
      <c r="B37" s="13">
        <v>422</v>
      </c>
      <c r="C37" s="13">
        <v>1363</v>
      </c>
      <c r="D37" s="13">
        <v>362</v>
      </c>
      <c r="E37" s="13">
        <v>138</v>
      </c>
      <c r="F37" s="14">
        <f t="shared" si="2"/>
        <v>2285</v>
      </c>
    </row>
    <row r="38" spans="1:6" s="29" customFormat="1" x14ac:dyDescent="0.35">
      <c r="A38" s="9" t="s">
        <v>20</v>
      </c>
      <c r="B38" s="13">
        <v>3</v>
      </c>
      <c r="C38" s="13">
        <v>24</v>
      </c>
      <c r="D38" s="13">
        <v>6</v>
      </c>
      <c r="E38" s="13">
        <v>3</v>
      </c>
      <c r="F38" s="14">
        <f t="shared" si="2"/>
        <v>36</v>
      </c>
    </row>
    <row r="39" spans="1:6" s="29" customFormat="1" x14ac:dyDescent="0.35">
      <c r="A39" s="9" t="s">
        <v>21</v>
      </c>
      <c r="B39" s="13">
        <v>182</v>
      </c>
      <c r="C39" s="13">
        <v>680</v>
      </c>
      <c r="D39" s="13">
        <v>227</v>
      </c>
      <c r="E39" s="13">
        <v>50</v>
      </c>
      <c r="F39" s="14">
        <f t="shared" si="2"/>
        <v>1139</v>
      </c>
    </row>
    <row r="40" spans="1:6" s="29" customFormat="1" ht="13.15" customHeight="1" x14ac:dyDescent="0.35">
      <c r="A40" s="9" t="s">
        <v>22</v>
      </c>
      <c r="B40" s="13">
        <v>36</v>
      </c>
      <c r="C40" s="13">
        <v>195</v>
      </c>
      <c r="D40" s="13">
        <v>46</v>
      </c>
      <c r="E40" s="13">
        <v>10</v>
      </c>
      <c r="F40" s="14">
        <f t="shared" si="2"/>
        <v>287</v>
      </c>
    </row>
    <row r="41" spans="1:6" s="29" customFormat="1" x14ac:dyDescent="0.35">
      <c r="A41" s="9" t="s">
        <v>23</v>
      </c>
      <c r="B41" s="13">
        <v>1</v>
      </c>
      <c r="C41" s="13">
        <v>17</v>
      </c>
      <c r="D41" s="13">
        <v>6</v>
      </c>
      <c r="E41" s="13">
        <v>2</v>
      </c>
      <c r="F41" s="14">
        <f t="shared" si="2"/>
        <v>26</v>
      </c>
    </row>
    <row r="42" spans="1:6" s="29" customFormat="1" x14ac:dyDescent="0.35">
      <c r="A42" s="9" t="s">
        <v>24</v>
      </c>
      <c r="B42" s="13">
        <v>269</v>
      </c>
      <c r="C42" s="13">
        <v>823</v>
      </c>
      <c r="D42" s="13">
        <v>297</v>
      </c>
      <c r="E42" s="13">
        <v>73</v>
      </c>
      <c r="F42" s="14">
        <f t="shared" si="2"/>
        <v>1462</v>
      </c>
    </row>
    <row r="43" spans="1:6" s="29" customFormat="1" x14ac:dyDescent="0.35">
      <c r="A43" s="9" t="s">
        <v>25</v>
      </c>
      <c r="B43" s="13">
        <v>71</v>
      </c>
      <c r="C43" s="13">
        <v>321</v>
      </c>
      <c r="D43" s="13">
        <v>119</v>
      </c>
      <c r="E43" s="13">
        <v>23</v>
      </c>
      <c r="F43" s="14">
        <f t="shared" si="2"/>
        <v>534</v>
      </c>
    </row>
    <row r="44" spans="1:6" s="29" customFormat="1" x14ac:dyDescent="0.35">
      <c r="A44" s="56" t="s">
        <v>17</v>
      </c>
      <c r="B44" s="92">
        <f>SUM(B36:B43)</f>
        <v>996</v>
      </c>
      <c r="C44" s="92">
        <f>SUM(C36:C43)</f>
        <v>3477</v>
      </c>
      <c r="D44" s="92">
        <f>SUM(D36:D43)</f>
        <v>1076</v>
      </c>
      <c r="E44" s="92">
        <f>SUM(E36:E43)</f>
        <v>304</v>
      </c>
      <c r="F44" s="92">
        <f>SUM(F36:F43)</f>
        <v>5853</v>
      </c>
    </row>
    <row r="45" spans="1:6" x14ac:dyDescent="0.35">
      <c r="A45" s="31"/>
    </row>
    <row r="46" spans="1:6" x14ac:dyDescent="0.35">
      <c r="A46" s="31" t="str">
        <f>+'3.1.7'!A46</f>
        <v>Note: Statistics up to 27 March 2020 by region are based upon 'registered office'.</v>
      </c>
    </row>
    <row r="47" spans="1:6" x14ac:dyDescent="0.35">
      <c r="A47" s="9"/>
    </row>
    <row r="48" spans="1:6" x14ac:dyDescent="0.35">
      <c r="A48" s="12" t="s">
        <v>142</v>
      </c>
    </row>
  </sheetData>
  <sortState xmlns:xlrd2="http://schemas.microsoft.com/office/spreadsheetml/2017/richdata2" ref="J9:O31">
    <sortCondition ref="J9:J31"/>
  </sortState>
  <mergeCells count="10">
    <mergeCell ref="A5:A6"/>
    <mergeCell ref="A34:A35"/>
    <mergeCell ref="A1:F1"/>
    <mergeCell ref="A2:F2"/>
    <mergeCell ref="A3:F3"/>
    <mergeCell ref="B5:F5"/>
    <mergeCell ref="B34:F34"/>
    <mergeCell ref="A32:F32"/>
    <mergeCell ref="A4:G4"/>
    <mergeCell ref="A33:F33"/>
  </mergeCells>
  <hyperlinks>
    <hyperlink ref="A48" r:id="rId1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ignoredErrors>
    <ignoredError sqref="B31 B44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2b92ca-6ed0-4085-802d-4c686a2e8c3f">
      <Value>1</Value>
    </TaxCatchAll>
    <p1abb5e704a84578aa4b8ef0390c3b25 xmlns="db2b92ca-6ed0-4085-802d-4c686a2e8c3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 - Sensitive</TermName>
          <TermId xmlns="http://schemas.microsoft.com/office/infopath/2007/PartnerControls">6eccc17f-024b-41b0-b6b1-faf98d2aff85</TermId>
        </TermInfo>
      </Terms>
    </p1abb5e704a84578aa4b8ef0390c3b25>
    <DocumentNotes xmlns="db2b92ca-6ed0-4085-802d-4c686a2e8c3f" xsi:nil="true"/>
    <NAPReason xmlns="db2b92ca-6ed0-4085-802d-4c686a2e8c3f" xsi:nil="true"/>
    <_dlc_DocId xmlns="eb44715b-cd74-4c79-92c4-f0e9f1a86440">001052-1204152581-66</_dlc_DocId>
    <_dlc_DocIdUrl xmlns="eb44715b-cd74-4c79-92c4-f0e9f1a86440">
      <Url>https://asiclink.sharepoint.com/teams/001052/_layouts/15/DocIdRedir.aspx?ID=001052-1204152581-66</Url>
      <Description>001052-1204152581-66</Description>
    </_dlc_DocIdUrl>
    <_dlc_DocIdPersistId xmlns="eb44715b-cd74-4c79-92c4-f0e9f1a86440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129821EAC5878D4DB5E4D6DE3D01A3AA" ma:contentTypeVersion="21" ma:contentTypeDescription="" ma:contentTypeScope="" ma:versionID="91c1cdc64131a5f955959daa01b299ac">
  <xsd:schema xmlns:xsd="http://www.w3.org/2001/XMLSchema" xmlns:xs="http://www.w3.org/2001/XMLSchema" xmlns:p="http://schemas.microsoft.com/office/2006/metadata/properties" xmlns:ns2="db2b92ca-6ed0-4085-802d-4c686a2e8c3f" xmlns:ns3="1d6a54bf-b2be-4acb-9625-890a1b7e0238" xmlns:ns4="eb44715b-cd74-4c79-92c4-f0e9f1a86440" targetNamespace="http://schemas.microsoft.com/office/2006/metadata/properties" ma:root="true" ma:fieldsID="cb1f824d1d4bef3a8c33eff9124fcca2" ns2:_="" ns3:_="" ns4:_="">
    <xsd:import namespace="db2b92ca-6ed0-4085-802d-4c686a2e8c3f"/>
    <xsd:import namespace="1d6a54bf-b2be-4acb-9625-890a1b7e0238"/>
    <xsd:import namespace="eb44715b-cd74-4c79-92c4-f0e9f1a86440"/>
    <xsd:element name="properties">
      <xsd:complexType>
        <xsd:sequence>
          <xsd:element name="documentManagement">
            <xsd:complexType>
              <xsd:all>
                <xsd:element ref="ns2:NAPReason" minOccurs="0"/>
                <xsd:element ref="ns2:p1abb5e704a84578aa4b8ef0390c3b25" minOccurs="0"/>
                <xsd:element ref="ns2:TaxCatchAll" minOccurs="0"/>
                <xsd:element ref="ns2:TaxCatchAllLabel" minOccurs="0"/>
                <xsd:element ref="ns2:DocumentNotes" minOccurs="0"/>
                <xsd:element ref="ns3:MediaServiceFastMetadata" minOccurs="0"/>
                <xsd:element ref="ns3:MediaServiceMetadata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b92ca-6ed0-4085-802d-4c686a2e8c3f" elementFormDefault="qualified">
    <xsd:import namespace="http://schemas.microsoft.com/office/2006/documentManagement/types"/>
    <xsd:import namespace="http://schemas.microsoft.com/office/infopath/2007/PartnerControls"/>
    <xsd:element name="NAPReason" ma:index="8" nillable="true" ma:displayName="NAP Reason" ma:internalName="NAPReason">
      <xsd:simpleType>
        <xsd:restriction base="dms:Choice">
          <xsd:enumeration value="Created in error"/>
          <xsd:enumeration value="Low risk email, calendar entry or alert"/>
          <xsd:enumeration value="Copy kept for reference only"/>
          <xsd:enumeration value="Duplicate"/>
          <xsd:enumeration value="Rough working paper or calculations"/>
          <xsd:enumeration value="Draft not intended for further use"/>
          <xsd:enumeration value="Externally published material"/>
          <xsd:enumeration value="Unofficial information"/>
        </xsd:restriction>
      </xsd:simpleType>
    </xsd:element>
    <xsd:element name="p1abb5e704a84578aa4b8ef0390c3b25" ma:index="9" ma:taxonomy="true" ma:internalName="p1abb5e704a84578aa4b8ef0390c3b25" ma:taxonomyFieldName="SecurityClassification" ma:displayName="Security Classification" ma:readOnly="false" ma:fieldId="{91abb5e7-04a8-4578-aa4b-8ef0390c3b25}" ma:sspId="af302855-5de3-48f9-83c2-fc1acc0f760b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3046626-ced4-43a5-bd99-cf945da47645}" ma:internalName="TaxCatchAll" ma:showField="CatchAllData" ma:web="eb44715b-cd74-4c79-92c4-f0e9f1a86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3046626-ced4-43a5-bd99-cf945da47645}" ma:internalName="TaxCatchAllLabel" ma:readOnly="true" ma:showField="CatchAllDataLabel" ma:web="eb44715b-cd74-4c79-92c4-f0e9f1a86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Notes" ma:index="13" nillable="true" ma:displayName="Document Notes" ma:internalName="Document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a54bf-b2be-4acb-9625-890a1b7e0238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4715b-cd74-4c79-92c4-f0e9f1a86440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f302855-5de3-48f9-83c2-fc1acc0f760b" ContentTypeId="0x010100B5F685A1365F544391EF8C813B164F3A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611C600-5643-4486-9FE9-EBF0662B81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5C8EB3-DACC-42B3-AD1F-CAFAA18F8BCA}">
  <ds:schemaRefs>
    <ds:schemaRef ds:uri="http://purl.org/dc/elements/1.1/"/>
    <ds:schemaRef ds:uri="http://schemas.microsoft.com/office/2006/metadata/properties"/>
    <ds:schemaRef ds:uri="db2b92ca-6ed0-4085-802d-4c686a2e8c3f"/>
    <ds:schemaRef ds:uri="http://schemas.openxmlformats.org/package/2006/metadata/core-properties"/>
    <ds:schemaRef ds:uri="http://schemas.microsoft.com/office/2006/documentManagement/types"/>
    <ds:schemaRef ds:uri="1d6a54bf-b2be-4acb-9625-890a1b7e0238"/>
    <ds:schemaRef ds:uri="http://purl.org/dc/dcmitype/"/>
    <ds:schemaRef ds:uri="eb44715b-cd74-4c79-92c4-f0e9f1a86440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41796FE-789E-4399-9408-5911F1E83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b92ca-6ed0-4085-802d-4c686a2e8c3f"/>
    <ds:schemaRef ds:uri="1d6a54bf-b2be-4acb-9625-890a1b7e0238"/>
    <ds:schemaRef ds:uri="eb44715b-cd74-4c79-92c4-f0e9f1a864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76BAF6-415B-41E6-8432-CB30428C140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0F11114-322F-422D-A4A4-E46F8DE609A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Contents</vt:lpstr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  <vt:lpstr>3.1.10</vt:lpstr>
      <vt:lpstr>'3.1.1'!Print_Area</vt:lpstr>
      <vt:lpstr>'3.1.10'!Print_Area</vt:lpstr>
      <vt:lpstr>'3.1.2'!Print_Area</vt:lpstr>
      <vt:lpstr>'3.1.3'!Print_Area</vt:lpstr>
      <vt:lpstr>'3.1.4'!Print_Area</vt:lpstr>
      <vt:lpstr>'3.1.5'!Print_Area</vt:lpstr>
      <vt:lpstr>'3.1.6'!Print_Area</vt:lpstr>
      <vt:lpstr>'3.1.7'!Print_Area</vt:lpstr>
      <vt:lpstr>'3.1.8'!Print_Area</vt:lpstr>
      <vt:lpstr>'3.1.9'!Print_Area</vt:lpstr>
      <vt:lpstr>Contents!Print_Area</vt:lpstr>
    </vt:vector>
  </TitlesOfParts>
  <Company>ASIC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(EX01) ASIC-Insolvency-statistics-series3.1.xlsx</dc:title>
  <cp:lastModifiedBy>ruby.southwell</cp:lastModifiedBy>
  <cp:lastPrinted>2018-01-29T23:22:52Z</cp:lastPrinted>
  <dcterms:created xsi:type="dcterms:W3CDTF">2010-10-18T01:28:27Z</dcterms:created>
  <dcterms:modified xsi:type="dcterms:W3CDTF">2023-01-12T22:59:31Z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B1039153</vt:lpwstr>
  </property>
  <property fmtid="{D5CDD505-2E9C-101B-9397-08002B2CF9AE}" pid="4" name="Objective-Title">
    <vt:lpwstr>2014-2015 ASIC-Insolvency-statistics-series3.1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2015-09-09T00:42:30Z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2016-01-22T16:20:12Z</vt:filetime>
  </property>
  <property fmtid="{D5CDD505-2E9C-101B-9397-08002B2CF9AE}" pid="10" name="Objective-ModificationStamp">
    <vt:filetime>2016-01-22T15:33:47Z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BCS:ASIC:REGULATION &amp; COMPLIANCE:Reporting:Insolvency Practitioners - External Administrators' Reports:2015 External Administrators reports:</vt:lpwstr>
  </property>
  <property fmtid="{D5CDD505-2E9C-101B-9397-08002B2CF9AE}" pid="13" name="Objective-Parent">
    <vt:lpwstr>2015 External Administrators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17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>
    </vt:lpwstr>
  </property>
  <property fmtid="{D5CDD505-2E9C-101B-9397-08002B2CF9AE}" pid="21" name="Objective-Category [system]">
    <vt:lpwstr>
    </vt:lpwstr>
  </property>
  <property fmtid="{D5CDD505-2E9C-101B-9397-08002B2CF9AE}" pid="22" name="RecordPoint_SubmissionDate">
    <vt:lpwstr/>
  </property>
  <property fmtid="{D5CDD505-2E9C-101B-9397-08002B2CF9AE}" pid="23" name="RecordPoint_RecordNumberSubmitted">
    <vt:lpwstr>R20220000858856</vt:lpwstr>
  </property>
  <property fmtid="{D5CDD505-2E9C-101B-9397-08002B2CF9AE}" pid="24" name="ContentTypeId">
    <vt:lpwstr>0x010100B5F685A1365F544391EF8C813B164F3A00129821EAC5878D4DB5E4D6DE3D01A3AA</vt:lpwstr>
  </property>
  <property fmtid="{D5CDD505-2E9C-101B-9397-08002B2CF9AE}" pid="25" name="RecordPoint_ActiveItemWebId">
    <vt:lpwstr>{5e2ffa49-0319-40ff-b91c-315abd817404}</vt:lpwstr>
  </property>
  <property fmtid="{D5CDD505-2E9C-101B-9397-08002B2CF9AE}" pid="26" name="SecurityClassification">
    <vt:lpwstr>1;#OFFICIAL - Sensitive|6eccc17f-024b-41b0-b6b1-faf98d2aff85</vt:lpwstr>
  </property>
  <property fmtid="{D5CDD505-2E9C-101B-9397-08002B2CF9AE}" pid="27" name="RecordPoint_WorkflowType">
    <vt:lpwstr>ActiveSubmitStub</vt:lpwstr>
  </property>
  <property fmtid="{D5CDD505-2E9C-101B-9397-08002B2CF9AE}" pid="28" name="RecordPoint_ActiveItemSiteId">
    <vt:lpwstr>{2b671c10-e4a0-4000-aadb-76c91cc22cb4}</vt:lpwstr>
  </property>
  <property fmtid="{D5CDD505-2E9C-101B-9397-08002B2CF9AE}" pid="29" name="RecordPoint_ActiveItemListId">
    <vt:lpwstr>{df073a32-fb79-4245-b802-9c451f04249d}</vt:lpwstr>
  </property>
  <property fmtid="{D5CDD505-2E9C-101B-9397-08002B2CF9AE}" pid="30" name="RecordPoint_ActiveItemUniqueId">
    <vt:lpwstr>{a0ae0dd1-9e75-4543-aef6-86046e64e529}</vt:lpwstr>
  </property>
  <property fmtid="{D5CDD505-2E9C-101B-9397-08002B2CF9AE}" pid="31" name="RecordPoint_SubmissionCompleted">
    <vt:lpwstr>2022-01-18T16:37:12.2125538+11:00</vt:lpwstr>
  </property>
  <property fmtid="{D5CDD505-2E9C-101B-9397-08002B2CF9AE}" pid="32" name="RecordPoint_RecordFormat">
    <vt:lpwstr/>
  </property>
  <property fmtid="{D5CDD505-2E9C-101B-9397-08002B2CF9AE}" pid="33" name="bb01e81e06614cfdb08b6d47c8bf5851">
    <vt:lpwstr/>
  </property>
  <property fmtid="{D5CDD505-2E9C-101B-9397-08002B2CF9AE}" pid="34" name="Period">
    <vt:lpwstr/>
  </property>
  <property fmtid="{D5CDD505-2E9C-101B-9397-08002B2CF9AE}" pid="35" name="Order">
    <vt:r8>109700</vt:r8>
  </property>
  <property fmtid="{D5CDD505-2E9C-101B-9397-08002B2CF9AE}" pid="36" name="MailSubject">
    <vt:lpwstr/>
  </property>
  <property fmtid="{D5CDD505-2E9C-101B-9397-08002B2CF9AE}" pid="37" name="MailIn-Reply-To0">
    <vt:lpwstr/>
  </property>
  <property fmtid="{D5CDD505-2E9C-101B-9397-08002B2CF9AE}" pid="38" name="MailAttachments">
    <vt:bool>false</vt:bool>
  </property>
  <property fmtid="{D5CDD505-2E9C-101B-9397-08002B2CF9AE}" pid="39" name="DocumentSetDescription">
    <vt:lpwstr/>
  </property>
  <property fmtid="{D5CDD505-2E9C-101B-9397-08002B2CF9AE}" pid="40" name="MailTo">
    <vt:lpwstr/>
  </property>
  <property fmtid="{D5CDD505-2E9C-101B-9397-08002B2CF9AE}" pid="41" name="MailOriginalSubject">
    <vt:lpwstr/>
  </property>
  <property fmtid="{D5CDD505-2E9C-101B-9397-08002B2CF9AE}" pid="42" name="MailFrom">
    <vt:lpwstr/>
  </property>
  <property fmtid="{D5CDD505-2E9C-101B-9397-08002B2CF9AE}" pid="43" name="MailCc">
    <vt:lpwstr/>
  </property>
  <property fmtid="{D5CDD505-2E9C-101B-9397-08002B2CF9AE}" pid="44" name="URL">
    <vt:lpwstr/>
  </property>
  <property fmtid="{D5CDD505-2E9C-101B-9397-08002B2CF9AE}" pid="45" name="MailReferences">
    <vt:lpwstr/>
  </property>
  <property fmtid="{D5CDD505-2E9C-101B-9397-08002B2CF9AE}" pid="46" name="LegacyId">
    <vt:lpwstr/>
  </property>
  <property fmtid="{D5CDD505-2E9C-101B-9397-08002B2CF9AE}" pid="47" name="MailReply-To0">
    <vt:lpwstr/>
  </property>
  <property fmtid="{D5CDD505-2E9C-101B-9397-08002B2CF9AE}" pid="48" name="_dlc_DocIdItemGuid">
    <vt:lpwstr>d9561ddf-8460-4052-8b44-3a2ced5f556e</vt:lpwstr>
  </property>
  <property fmtid="{D5CDD505-2E9C-101B-9397-08002B2CF9AE}" pid="49" name="MediaServiceImageTags">
    <vt:lpwstr/>
  </property>
  <property fmtid="{D5CDD505-2E9C-101B-9397-08002B2CF9AE}" pid="50" name="xd_ProgID">
    <vt:lpwstr/>
  </property>
  <property fmtid="{D5CDD505-2E9C-101B-9397-08002B2CF9AE}" pid="51" name="ComplianceAssetId">
    <vt:lpwstr/>
  </property>
  <property fmtid="{D5CDD505-2E9C-101B-9397-08002B2CF9AE}" pid="52" name="TemplateUrl">
    <vt:lpwstr/>
  </property>
  <property fmtid="{D5CDD505-2E9C-101B-9397-08002B2CF9AE}" pid="53" name="TriggerFlowInfo">
    <vt:lpwstr/>
  </property>
  <property fmtid="{D5CDD505-2E9C-101B-9397-08002B2CF9AE}" pid="54" name="xd_Signature">
    <vt:bool>false</vt:bool>
  </property>
  <property fmtid="{D5CDD505-2E9C-101B-9397-08002B2CF9AE}" pid="55" name="ECMSP13CreatedBy">
    <vt:lpwstr>Catrina Orr</vt:lpwstr>
  </property>
  <property fmtid="{D5CDD505-2E9C-101B-9397-08002B2CF9AE}" pid="56" name="ECMSP13ModifiedBy">
    <vt:lpwstr>Catrina Orr</vt:lpwstr>
  </property>
  <property fmtid="{D5CDD505-2E9C-101B-9397-08002B2CF9AE}" pid="57" name="ECMSP13SecurityClassification">
    <vt:lpwstr>OFFICIAL - Sensitive</vt:lpwstr>
  </property>
  <property fmtid="{D5CDD505-2E9C-101B-9397-08002B2CF9AE}" pid="58" name="ECMSP13DocumentID">
    <vt:lpwstr>R20220000858856</vt:lpwstr>
  </property>
</Properties>
</file>